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budovy zas..." sheetId="2" r:id="rId2"/>
    <sheet name="SO 02 - Materiál zadavate..." sheetId="3" r:id="rId3"/>
    <sheet name="SO 03 - Vedlejší rozpočt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Oprava budovy zas...'!$C$149:$K$1607</definedName>
    <definedName name="_xlnm.Print_Area" localSheetId="1">'SO 01 - Oprava budovy zas...'!$C$4:$J$76,'SO 01 - Oprava budovy zas...'!$C$82:$J$131,'SO 01 - Oprava budovy zas...'!$C$137:$J$1607</definedName>
    <definedName name="_xlnm.Print_Titles" localSheetId="1">'SO 01 - Oprava budovy zas...'!$149:$149</definedName>
    <definedName name="_xlnm._FilterDatabase" localSheetId="2" hidden="1">'SO 02 - Materiál zadavate...'!$C$116:$K$130</definedName>
    <definedName name="_xlnm.Print_Area" localSheetId="2">'SO 02 - Materiál zadavate...'!$C$4:$J$76,'SO 02 - Materiál zadavate...'!$C$82:$J$98,'SO 02 - Materiál zadavate...'!$C$104:$J$130</definedName>
    <definedName name="_xlnm.Print_Titles" localSheetId="2">'SO 02 - Materiál zadavate...'!$116:$116</definedName>
    <definedName name="_xlnm._FilterDatabase" localSheetId="3" hidden="1">'SO 03 - Vedlejší rozpočto...'!$C$121:$K$151</definedName>
    <definedName name="_xlnm.Print_Area" localSheetId="3">'SO 03 - Vedlejší rozpočto...'!$C$4:$J$76,'SO 03 - Vedlejší rozpočto...'!$C$82:$J$103,'SO 03 - Vedlejší rozpočto...'!$C$109:$J$151</definedName>
    <definedName name="_xlnm.Print_Titles" localSheetId="3">'SO 03 - Vedlejší rozpočto...'!$121:$121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9"/>
  <c r="BH149"/>
  <c r="BF149"/>
  <c r="BE149"/>
  <c r="T149"/>
  <c r="T148"/>
  <c r="R149"/>
  <c r="R148"/>
  <c r="P149"/>
  <c r="P148"/>
  <c r="BI145"/>
  <c r="BH145"/>
  <c r="BF145"/>
  <c r="BE145"/>
  <c r="T145"/>
  <c r="T144"/>
  <c r="R145"/>
  <c r="R144"/>
  <c r="P145"/>
  <c r="P144"/>
  <c r="BI142"/>
  <c r="BH142"/>
  <c r="BF142"/>
  <c r="BE142"/>
  <c r="T142"/>
  <c r="R142"/>
  <c r="P142"/>
  <c r="BI140"/>
  <c r="BH140"/>
  <c r="BF140"/>
  <c r="BE140"/>
  <c r="T140"/>
  <c r="R140"/>
  <c r="P140"/>
  <c r="BI136"/>
  <c r="BH136"/>
  <c r="BF136"/>
  <c r="BE136"/>
  <c r="T136"/>
  <c r="R136"/>
  <c r="P136"/>
  <c r="BI133"/>
  <c r="BH133"/>
  <c r="BF133"/>
  <c r="BE133"/>
  <c r="T133"/>
  <c r="R133"/>
  <c r="P133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3" r="J37"/>
  <c r="J36"/>
  <c i="1" r="AY96"/>
  <c i="3" r="J35"/>
  <c i="1" r="AX96"/>
  <c i="3" r="BI129"/>
  <c r="BH129"/>
  <c r="BF129"/>
  <c r="BE129"/>
  <c r="T129"/>
  <c r="R129"/>
  <c r="P129"/>
  <c r="BI127"/>
  <c r="BH127"/>
  <c r="BF127"/>
  <c r="BE127"/>
  <c r="T127"/>
  <c r="R127"/>
  <c r="P127"/>
  <c r="BI125"/>
  <c r="BH125"/>
  <c r="BF125"/>
  <c r="BE125"/>
  <c r="T125"/>
  <c r="R125"/>
  <c r="P125"/>
  <c r="BI123"/>
  <c r="BH123"/>
  <c r="BF123"/>
  <c r="BE123"/>
  <c r="T123"/>
  <c r="R123"/>
  <c r="P123"/>
  <c r="BI121"/>
  <c r="BH121"/>
  <c r="BF121"/>
  <c r="BE121"/>
  <c r="T121"/>
  <c r="R121"/>
  <c r="P121"/>
  <c r="BI119"/>
  <c r="BH119"/>
  <c r="BF119"/>
  <c r="BE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1606"/>
  <c r="BH1606"/>
  <c r="BF1606"/>
  <c r="BE1606"/>
  <c r="T1606"/>
  <c r="R1606"/>
  <c r="P1606"/>
  <c r="BI1604"/>
  <c r="BH1604"/>
  <c r="BF1604"/>
  <c r="BE1604"/>
  <c r="T1604"/>
  <c r="R1604"/>
  <c r="P1604"/>
  <c r="BI1602"/>
  <c r="BH1602"/>
  <c r="BF1602"/>
  <c r="BE1602"/>
  <c r="T1602"/>
  <c r="R1602"/>
  <c r="P1602"/>
  <c r="BI1599"/>
  <c r="BH1599"/>
  <c r="BF1599"/>
  <c r="BE1599"/>
  <c r="T1599"/>
  <c r="R1599"/>
  <c r="P1599"/>
  <c r="BI1595"/>
  <c r="BH1595"/>
  <c r="BF1595"/>
  <c r="BE1595"/>
  <c r="T1595"/>
  <c r="R1595"/>
  <c r="P1595"/>
  <c r="BI1591"/>
  <c r="BH1591"/>
  <c r="BF1591"/>
  <c r="BE1591"/>
  <c r="T1591"/>
  <c r="R1591"/>
  <c r="P1591"/>
  <c r="BI1584"/>
  <c r="BH1584"/>
  <c r="BF1584"/>
  <c r="BE1584"/>
  <c r="T1584"/>
  <c r="R1584"/>
  <c r="P1584"/>
  <c r="BI1582"/>
  <c r="BH1582"/>
  <c r="BF1582"/>
  <c r="BE1582"/>
  <c r="T1582"/>
  <c r="R1582"/>
  <c r="P1582"/>
  <c r="BI1569"/>
  <c r="BH1569"/>
  <c r="BF1569"/>
  <c r="BE1569"/>
  <c r="T1569"/>
  <c r="R1569"/>
  <c r="P1569"/>
  <c r="BI1562"/>
  <c r="BH1562"/>
  <c r="BF1562"/>
  <c r="BE1562"/>
  <c r="T1562"/>
  <c r="R1562"/>
  <c r="P1562"/>
  <c r="BI1557"/>
  <c r="BH1557"/>
  <c r="BF1557"/>
  <c r="BE1557"/>
  <c r="T1557"/>
  <c r="R1557"/>
  <c r="P1557"/>
  <c r="BI1546"/>
  <c r="BH1546"/>
  <c r="BF1546"/>
  <c r="BE1546"/>
  <c r="T1546"/>
  <c r="R1546"/>
  <c r="P1546"/>
  <c r="BI1541"/>
  <c r="BH1541"/>
  <c r="BF1541"/>
  <c r="BE1541"/>
  <c r="T1541"/>
  <c r="R1541"/>
  <c r="P1541"/>
  <c r="BI1538"/>
  <c r="BH1538"/>
  <c r="BF1538"/>
  <c r="BE1538"/>
  <c r="T1538"/>
  <c r="R1538"/>
  <c r="P1538"/>
  <c r="BI1533"/>
  <c r="BH1533"/>
  <c r="BF1533"/>
  <c r="BE1533"/>
  <c r="T1533"/>
  <c r="R1533"/>
  <c r="P1533"/>
  <c r="BI1529"/>
  <c r="BH1529"/>
  <c r="BF1529"/>
  <c r="BE1529"/>
  <c r="T1529"/>
  <c r="R1529"/>
  <c r="P1529"/>
  <c r="BI1527"/>
  <c r="BH1527"/>
  <c r="BF1527"/>
  <c r="BE1527"/>
  <c r="T1527"/>
  <c r="R1527"/>
  <c r="P1527"/>
  <c r="BI1523"/>
  <c r="BH1523"/>
  <c r="BF1523"/>
  <c r="BE1523"/>
  <c r="T1523"/>
  <c r="R1523"/>
  <c r="P1523"/>
  <c r="BI1521"/>
  <c r="BH1521"/>
  <c r="BF1521"/>
  <c r="BE1521"/>
  <c r="T1521"/>
  <c r="R1521"/>
  <c r="P1521"/>
  <c r="BI1514"/>
  <c r="BH1514"/>
  <c r="BF1514"/>
  <c r="BE1514"/>
  <c r="T1514"/>
  <c r="R1514"/>
  <c r="P1514"/>
  <c r="BI1509"/>
  <c r="BH1509"/>
  <c r="BF1509"/>
  <c r="BE1509"/>
  <c r="T1509"/>
  <c r="R1509"/>
  <c r="P1509"/>
  <c r="BI1505"/>
  <c r="BH1505"/>
  <c r="BF1505"/>
  <c r="BE1505"/>
  <c r="T1505"/>
  <c r="R1505"/>
  <c r="P1505"/>
  <c r="BI1502"/>
  <c r="BH1502"/>
  <c r="BF1502"/>
  <c r="BE1502"/>
  <c r="T1502"/>
  <c r="R1502"/>
  <c r="P1502"/>
  <c r="BI1498"/>
  <c r="BH1498"/>
  <c r="BF1498"/>
  <c r="BE1498"/>
  <c r="T1498"/>
  <c r="R1498"/>
  <c r="P1498"/>
  <c r="BI1493"/>
  <c r="BH1493"/>
  <c r="BF1493"/>
  <c r="BE1493"/>
  <c r="T1493"/>
  <c r="R1493"/>
  <c r="P1493"/>
  <c r="BI1491"/>
  <c r="BH1491"/>
  <c r="BF1491"/>
  <c r="BE1491"/>
  <c r="T1491"/>
  <c r="R1491"/>
  <c r="P1491"/>
  <c r="BI1487"/>
  <c r="BH1487"/>
  <c r="BF1487"/>
  <c r="BE1487"/>
  <c r="T1487"/>
  <c r="R1487"/>
  <c r="P1487"/>
  <c r="BI1485"/>
  <c r="BH1485"/>
  <c r="BF1485"/>
  <c r="BE1485"/>
  <c r="T1485"/>
  <c r="R1485"/>
  <c r="P1485"/>
  <c r="BI1481"/>
  <c r="BH1481"/>
  <c r="BF1481"/>
  <c r="BE1481"/>
  <c r="T1481"/>
  <c r="R1481"/>
  <c r="P1481"/>
  <c r="BI1477"/>
  <c r="BH1477"/>
  <c r="BF1477"/>
  <c r="BE1477"/>
  <c r="T1477"/>
  <c r="R1477"/>
  <c r="P1477"/>
  <c r="BI1474"/>
  <c r="BH1474"/>
  <c r="BF1474"/>
  <c r="BE1474"/>
  <c r="T1474"/>
  <c r="R1474"/>
  <c r="P1474"/>
  <c r="BI1472"/>
  <c r="BH1472"/>
  <c r="BF1472"/>
  <c r="BE1472"/>
  <c r="T1472"/>
  <c r="R1472"/>
  <c r="P1472"/>
  <c r="BI1467"/>
  <c r="BH1467"/>
  <c r="BF1467"/>
  <c r="BE1467"/>
  <c r="T1467"/>
  <c r="R1467"/>
  <c r="P1467"/>
  <c r="BI1465"/>
  <c r="BH1465"/>
  <c r="BF1465"/>
  <c r="BE1465"/>
  <c r="T1465"/>
  <c r="R1465"/>
  <c r="P1465"/>
  <c r="BI1463"/>
  <c r="BH1463"/>
  <c r="BF1463"/>
  <c r="BE1463"/>
  <c r="T1463"/>
  <c r="R1463"/>
  <c r="P1463"/>
  <c r="BI1461"/>
  <c r="BH1461"/>
  <c r="BF1461"/>
  <c r="BE1461"/>
  <c r="T1461"/>
  <c r="R1461"/>
  <c r="P1461"/>
  <c r="BI1459"/>
  <c r="BH1459"/>
  <c r="BF1459"/>
  <c r="BE1459"/>
  <c r="T1459"/>
  <c r="R1459"/>
  <c r="P1459"/>
  <c r="BI1457"/>
  <c r="BH1457"/>
  <c r="BF1457"/>
  <c r="BE1457"/>
  <c r="T1457"/>
  <c r="R1457"/>
  <c r="P1457"/>
  <c r="BI1455"/>
  <c r="BH1455"/>
  <c r="BF1455"/>
  <c r="BE1455"/>
  <c r="T1455"/>
  <c r="R1455"/>
  <c r="P1455"/>
  <c r="BI1453"/>
  <c r="BH1453"/>
  <c r="BF1453"/>
  <c r="BE1453"/>
  <c r="T1453"/>
  <c r="R1453"/>
  <c r="P1453"/>
  <c r="BI1451"/>
  <c r="BH1451"/>
  <c r="BF1451"/>
  <c r="BE1451"/>
  <c r="T1451"/>
  <c r="R1451"/>
  <c r="P1451"/>
  <c r="BI1449"/>
  <c r="BH1449"/>
  <c r="BF1449"/>
  <c r="BE1449"/>
  <c r="T1449"/>
  <c r="R1449"/>
  <c r="P1449"/>
  <c r="BI1447"/>
  <c r="BH1447"/>
  <c r="BF1447"/>
  <c r="BE1447"/>
  <c r="T1447"/>
  <c r="R1447"/>
  <c r="P1447"/>
  <c r="BI1445"/>
  <c r="BH1445"/>
  <c r="BF1445"/>
  <c r="BE1445"/>
  <c r="T1445"/>
  <c r="R1445"/>
  <c r="P1445"/>
  <c r="BI1443"/>
  <c r="BH1443"/>
  <c r="BF1443"/>
  <c r="BE1443"/>
  <c r="T1443"/>
  <c r="R1443"/>
  <c r="P1443"/>
  <c r="BI1441"/>
  <c r="BH1441"/>
  <c r="BF1441"/>
  <c r="BE1441"/>
  <c r="T1441"/>
  <c r="R1441"/>
  <c r="P1441"/>
  <c r="BI1436"/>
  <c r="BH1436"/>
  <c r="BF1436"/>
  <c r="BE1436"/>
  <c r="T1436"/>
  <c r="R1436"/>
  <c r="P1436"/>
  <c r="BI1433"/>
  <c r="BH1433"/>
  <c r="BF1433"/>
  <c r="BE1433"/>
  <c r="T1433"/>
  <c r="R1433"/>
  <c r="P1433"/>
  <c r="BI1431"/>
  <c r="BH1431"/>
  <c r="BF1431"/>
  <c r="BE1431"/>
  <c r="T1431"/>
  <c r="R1431"/>
  <c r="P1431"/>
  <c r="BI1429"/>
  <c r="BH1429"/>
  <c r="BF1429"/>
  <c r="BE1429"/>
  <c r="T1429"/>
  <c r="R1429"/>
  <c r="P1429"/>
  <c r="BI1423"/>
  <c r="BH1423"/>
  <c r="BF1423"/>
  <c r="BE1423"/>
  <c r="T1423"/>
  <c r="R1423"/>
  <c r="P1423"/>
  <c r="BI1421"/>
  <c r="BH1421"/>
  <c r="BF1421"/>
  <c r="BE1421"/>
  <c r="T1421"/>
  <c r="R1421"/>
  <c r="P1421"/>
  <c r="BI1419"/>
  <c r="BH1419"/>
  <c r="BF1419"/>
  <c r="BE1419"/>
  <c r="T1419"/>
  <c r="R1419"/>
  <c r="P1419"/>
  <c r="BI1417"/>
  <c r="BH1417"/>
  <c r="BF1417"/>
  <c r="BE1417"/>
  <c r="T1417"/>
  <c r="R1417"/>
  <c r="P1417"/>
  <c r="BI1415"/>
  <c r="BH1415"/>
  <c r="BF1415"/>
  <c r="BE1415"/>
  <c r="T1415"/>
  <c r="R1415"/>
  <c r="P1415"/>
  <c r="BI1411"/>
  <c r="BH1411"/>
  <c r="BF1411"/>
  <c r="BE1411"/>
  <c r="T1411"/>
  <c r="R1411"/>
  <c r="P1411"/>
  <c r="BI1405"/>
  <c r="BH1405"/>
  <c r="BF1405"/>
  <c r="BE1405"/>
  <c r="T1405"/>
  <c r="R1405"/>
  <c r="P1405"/>
  <c r="BI1399"/>
  <c r="BH1399"/>
  <c r="BF1399"/>
  <c r="BE1399"/>
  <c r="T1399"/>
  <c r="R1399"/>
  <c r="P1399"/>
  <c r="BI1393"/>
  <c r="BH1393"/>
  <c r="BF1393"/>
  <c r="BE1393"/>
  <c r="T1393"/>
  <c r="R1393"/>
  <c r="P1393"/>
  <c r="BI1391"/>
  <c r="BH1391"/>
  <c r="BF1391"/>
  <c r="BE1391"/>
  <c r="T1391"/>
  <c r="R1391"/>
  <c r="P1391"/>
  <c r="BI1389"/>
  <c r="BH1389"/>
  <c r="BF1389"/>
  <c r="BE1389"/>
  <c r="T1389"/>
  <c r="R1389"/>
  <c r="P1389"/>
  <c r="BI1387"/>
  <c r="BH1387"/>
  <c r="BF1387"/>
  <c r="BE1387"/>
  <c r="T1387"/>
  <c r="R1387"/>
  <c r="P1387"/>
  <c r="BI1385"/>
  <c r="BH1385"/>
  <c r="BF1385"/>
  <c r="BE1385"/>
  <c r="T1385"/>
  <c r="R1385"/>
  <c r="P1385"/>
  <c r="BI1383"/>
  <c r="BH1383"/>
  <c r="BF1383"/>
  <c r="BE1383"/>
  <c r="T1383"/>
  <c r="R1383"/>
  <c r="P1383"/>
  <c r="BI1381"/>
  <c r="BH1381"/>
  <c r="BF1381"/>
  <c r="BE1381"/>
  <c r="T1381"/>
  <c r="R1381"/>
  <c r="P1381"/>
  <c r="BI1379"/>
  <c r="BH1379"/>
  <c r="BF1379"/>
  <c r="BE1379"/>
  <c r="T1379"/>
  <c r="R1379"/>
  <c r="P1379"/>
  <c r="BI1377"/>
  <c r="BH1377"/>
  <c r="BF1377"/>
  <c r="BE1377"/>
  <c r="T1377"/>
  <c r="R1377"/>
  <c r="P1377"/>
  <c r="BI1373"/>
  <c r="BH1373"/>
  <c r="BF1373"/>
  <c r="BE1373"/>
  <c r="T1373"/>
  <c r="R1373"/>
  <c r="P1373"/>
  <c r="BI1371"/>
  <c r="BH1371"/>
  <c r="BF1371"/>
  <c r="BE1371"/>
  <c r="T1371"/>
  <c r="R1371"/>
  <c r="P1371"/>
  <c r="BI1367"/>
  <c r="BH1367"/>
  <c r="BF1367"/>
  <c r="BE1367"/>
  <c r="T1367"/>
  <c r="R1367"/>
  <c r="P1367"/>
  <c r="BI1364"/>
  <c r="BH1364"/>
  <c r="BF1364"/>
  <c r="BE1364"/>
  <c r="T1364"/>
  <c r="R1364"/>
  <c r="P1364"/>
  <c r="BI1362"/>
  <c r="BH1362"/>
  <c r="BF1362"/>
  <c r="BE1362"/>
  <c r="T1362"/>
  <c r="R1362"/>
  <c r="P1362"/>
  <c r="BI1360"/>
  <c r="BH1360"/>
  <c r="BF1360"/>
  <c r="BE1360"/>
  <c r="T1360"/>
  <c r="R1360"/>
  <c r="P1360"/>
  <c r="BI1356"/>
  <c r="BH1356"/>
  <c r="BF1356"/>
  <c r="BE1356"/>
  <c r="T1356"/>
  <c r="R1356"/>
  <c r="P1356"/>
  <c r="BI1354"/>
  <c r="BH1354"/>
  <c r="BF1354"/>
  <c r="BE1354"/>
  <c r="T1354"/>
  <c r="R1354"/>
  <c r="P1354"/>
  <c r="BI1352"/>
  <c r="BH1352"/>
  <c r="BF1352"/>
  <c r="BE1352"/>
  <c r="T1352"/>
  <c r="R1352"/>
  <c r="P1352"/>
  <c r="BI1350"/>
  <c r="BH1350"/>
  <c r="BF1350"/>
  <c r="BE1350"/>
  <c r="T1350"/>
  <c r="R1350"/>
  <c r="P1350"/>
  <c r="BI1348"/>
  <c r="BH1348"/>
  <c r="BF1348"/>
  <c r="BE1348"/>
  <c r="T1348"/>
  <c r="R1348"/>
  <c r="P1348"/>
  <c r="BI1346"/>
  <c r="BH1346"/>
  <c r="BF1346"/>
  <c r="BE1346"/>
  <c r="T1346"/>
  <c r="R1346"/>
  <c r="P1346"/>
  <c r="BI1342"/>
  <c r="BH1342"/>
  <c r="BF1342"/>
  <c r="BE1342"/>
  <c r="T1342"/>
  <c r="R1342"/>
  <c r="P1342"/>
  <c r="BI1340"/>
  <c r="BH1340"/>
  <c r="BF1340"/>
  <c r="BE1340"/>
  <c r="T1340"/>
  <c r="R1340"/>
  <c r="P1340"/>
  <c r="BI1338"/>
  <c r="BH1338"/>
  <c r="BF1338"/>
  <c r="BE1338"/>
  <c r="T1338"/>
  <c r="R1338"/>
  <c r="P1338"/>
  <c r="BI1336"/>
  <c r="BH1336"/>
  <c r="BF1336"/>
  <c r="BE1336"/>
  <c r="T1336"/>
  <c r="R1336"/>
  <c r="P1336"/>
  <c r="BI1332"/>
  <c r="BH1332"/>
  <c r="BF1332"/>
  <c r="BE1332"/>
  <c r="T1332"/>
  <c r="R1332"/>
  <c r="P1332"/>
  <c r="BI1328"/>
  <c r="BH1328"/>
  <c r="BF1328"/>
  <c r="BE1328"/>
  <c r="T1328"/>
  <c r="R1328"/>
  <c r="P1328"/>
  <c r="BI1324"/>
  <c r="BH1324"/>
  <c r="BF1324"/>
  <c r="BE1324"/>
  <c r="T1324"/>
  <c r="R1324"/>
  <c r="P1324"/>
  <c r="BI1320"/>
  <c r="BH1320"/>
  <c r="BF1320"/>
  <c r="BE1320"/>
  <c r="T1320"/>
  <c r="R1320"/>
  <c r="P1320"/>
  <c r="BI1317"/>
  <c r="BH1317"/>
  <c r="BF1317"/>
  <c r="BE1317"/>
  <c r="T1317"/>
  <c r="R1317"/>
  <c r="P1317"/>
  <c r="BI1313"/>
  <c r="BH1313"/>
  <c r="BF1313"/>
  <c r="BE1313"/>
  <c r="T1313"/>
  <c r="R1313"/>
  <c r="P1313"/>
  <c r="BI1311"/>
  <c r="BH1311"/>
  <c r="BF1311"/>
  <c r="BE1311"/>
  <c r="T1311"/>
  <c r="R1311"/>
  <c r="P1311"/>
  <c r="BI1309"/>
  <c r="BH1309"/>
  <c r="BF1309"/>
  <c r="BE1309"/>
  <c r="T1309"/>
  <c r="R1309"/>
  <c r="P1309"/>
  <c r="BI1305"/>
  <c r="BH1305"/>
  <c r="BF1305"/>
  <c r="BE1305"/>
  <c r="T1305"/>
  <c r="R1305"/>
  <c r="P1305"/>
  <c r="BI1301"/>
  <c r="BH1301"/>
  <c r="BF1301"/>
  <c r="BE1301"/>
  <c r="T1301"/>
  <c r="R1301"/>
  <c r="P1301"/>
  <c r="BI1299"/>
  <c r="BH1299"/>
  <c r="BF1299"/>
  <c r="BE1299"/>
  <c r="T1299"/>
  <c r="R1299"/>
  <c r="P1299"/>
  <c r="BI1295"/>
  <c r="BH1295"/>
  <c r="BF1295"/>
  <c r="BE1295"/>
  <c r="T1295"/>
  <c r="R1295"/>
  <c r="P1295"/>
  <c r="BI1291"/>
  <c r="BH1291"/>
  <c r="BF1291"/>
  <c r="BE1291"/>
  <c r="T1291"/>
  <c r="R1291"/>
  <c r="P1291"/>
  <c r="BI1289"/>
  <c r="BH1289"/>
  <c r="BF1289"/>
  <c r="BE1289"/>
  <c r="T1289"/>
  <c r="R1289"/>
  <c r="P1289"/>
  <c r="BI1287"/>
  <c r="BH1287"/>
  <c r="BF1287"/>
  <c r="BE1287"/>
  <c r="T1287"/>
  <c r="R1287"/>
  <c r="P1287"/>
  <c r="BI1283"/>
  <c r="BH1283"/>
  <c r="BF1283"/>
  <c r="BE1283"/>
  <c r="T1283"/>
  <c r="R1283"/>
  <c r="P1283"/>
  <c r="BI1279"/>
  <c r="BH1279"/>
  <c r="BF1279"/>
  <c r="BE1279"/>
  <c r="T1279"/>
  <c r="R1279"/>
  <c r="P1279"/>
  <c r="BI1275"/>
  <c r="BH1275"/>
  <c r="BF1275"/>
  <c r="BE1275"/>
  <c r="T1275"/>
  <c r="R1275"/>
  <c r="P1275"/>
  <c r="BI1271"/>
  <c r="BH1271"/>
  <c r="BF1271"/>
  <c r="BE1271"/>
  <c r="T1271"/>
  <c r="R1271"/>
  <c r="P1271"/>
  <c r="BI1267"/>
  <c r="BH1267"/>
  <c r="BF1267"/>
  <c r="BE1267"/>
  <c r="T1267"/>
  <c r="R1267"/>
  <c r="P1267"/>
  <c r="BI1264"/>
  <c r="BH1264"/>
  <c r="BF1264"/>
  <c r="BE1264"/>
  <c r="T1264"/>
  <c r="R1264"/>
  <c r="P1264"/>
  <c r="BI1262"/>
  <c r="BH1262"/>
  <c r="BF1262"/>
  <c r="BE1262"/>
  <c r="T1262"/>
  <c r="R1262"/>
  <c r="P1262"/>
  <c r="BI1258"/>
  <c r="BH1258"/>
  <c r="BF1258"/>
  <c r="BE1258"/>
  <c r="T1258"/>
  <c r="R1258"/>
  <c r="P1258"/>
  <c r="BI1254"/>
  <c r="BH1254"/>
  <c r="BF1254"/>
  <c r="BE1254"/>
  <c r="T1254"/>
  <c r="R1254"/>
  <c r="P1254"/>
  <c r="BI1252"/>
  <c r="BH1252"/>
  <c r="BF1252"/>
  <c r="BE1252"/>
  <c r="T1252"/>
  <c r="R1252"/>
  <c r="P1252"/>
  <c r="BI1248"/>
  <c r="BH1248"/>
  <c r="BF1248"/>
  <c r="BE1248"/>
  <c r="T1248"/>
  <c r="R1248"/>
  <c r="P1248"/>
  <c r="BI1246"/>
  <c r="BH1246"/>
  <c r="BF1246"/>
  <c r="BE1246"/>
  <c r="T1246"/>
  <c r="R1246"/>
  <c r="P1246"/>
  <c r="BI1242"/>
  <c r="BH1242"/>
  <c r="BF1242"/>
  <c r="BE1242"/>
  <c r="T1242"/>
  <c r="R1242"/>
  <c r="P1242"/>
  <c r="BI1238"/>
  <c r="BH1238"/>
  <c r="BF1238"/>
  <c r="BE1238"/>
  <c r="T1238"/>
  <c r="R1238"/>
  <c r="P1238"/>
  <c r="BI1234"/>
  <c r="BH1234"/>
  <c r="BF1234"/>
  <c r="BE1234"/>
  <c r="T1234"/>
  <c r="R1234"/>
  <c r="P1234"/>
  <c r="BI1231"/>
  <c r="BH1231"/>
  <c r="BF1231"/>
  <c r="BE1231"/>
  <c r="T1231"/>
  <c r="R1231"/>
  <c r="P1231"/>
  <c r="BI1227"/>
  <c r="BH1227"/>
  <c r="BF1227"/>
  <c r="BE1227"/>
  <c r="T1227"/>
  <c r="R1227"/>
  <c r="P1227"/>
  <c r="BI1225"/>
  <c r="BH1225"/>
  <c r="BF1225"/>
  <c r="BE1225"/>
  <c r="T1225"/>
  <c r="R1225"/>
  <c r="P1225"/>
  <c r="BI1220"/>
  <c r="BH1220"/>
  <c r="BF1220"/>
  <c r="BE1220"/>
  <c r="T1220"/>
  <c r="R1220"/>
  <c r="P1220"/>
  <c r="BI1218"/>
  <c r="BH1218"/>
  <c r="BF1218"/>
  <c r="BE1218"/>
  <c r="T1218"/>
  <c r="R1218"/>
  <c r="P1218"/>
  <c r="BI1216"/>
  <c r="BH1216"/>
  <c r="BF1216"/>
  <c r="BE1216"/>
  <c r="T1216"/>
  <c r="R1216"/>
  <c r="P1216"/>
  <c r="BI1214"/>
  <c r="BH1214"/>
  <c r="BF1214"/>
  <c r="BE1214"/>
  <c r="T1214"/>
  <c r="R1214"/>
  <c r="P1214"/>
  <c r="BI1210"/>
  <c r="BH1210"/>
  <c r="BF1210"/>
  <c r="BE1210"/>
  <c r="T1210"/>
  <c r="R1210"/>
  <c r="P1210"/>
  <c r="BI1208"/>
  <c r="BH1208"/>
  <c r="BF1208"/>
  <c r="BE1208"/>
  <c r="T1208"/>
  <c r="R1208"/>
  <c r="P1208"/>
  <c r="BI1204"/>
  <c r="BH1204"/>
  <c r="BF1204"/>
  <c r="BE1204"/>
  <c r="T1204"/>
  <c r="R1204"/>
  <c r="P1204"/>
  <c r="BI1200"/>
  <c r="BH1200"/>
  <c r="BF1200"/>
  <c r="BE1200"/>
  <c r="T1200"/>
  <c r="R1200"/>
  <c r="P1200"/>
  <c r="BI1198"/>
  <c r="BH1198"/>
  <c r="BF1198"/>
  <c r="BE1198"/>
  <c r="T1198"/>
  <c r="R1198"/>
  <c r="P1198"/>
  <c r="BI1196"/>
  <c r="BH1196"/>
  <c r="BF1196"/>
  <c r="BE1196"/>
  <c r="T1196"/>
  <c r="R1196"/>
  <c r="P1196"/>
  <c r="BI1193"/>
  <c r="BH1193"/>
  <c r="BF1193"/>
  <c r="BE1193"/>
  <c r="T1193"/>
  <c r="R1193"/>
  <c r="P1193"/>
  <c r="BI1191"/>
  <c r="BH1191"/>
  <c r="BF1191"/>
  <c r="BE1191"/>
  <c r="T1191"/>
  <c r="R1191"/>
  <c r="P1191"/>
  <c r="BI1189"/>
  <c r="BH1189"/>
  <c r="BF1189"/>
  <c r="BE1189"/>
  <c r="T1189"/>
  <c r="R1189"/>
  <c r="P1189"/>
  <c r="BI1187"/>
  <c r="BH1187"/>
  <c r="BF1187"/>
  <c r="BE1187"/>
  <c r="T1187"/>
  <c r="R1187"/>
  <c r="P1187"/>
  <c r="BI1185"/>
  <c r="BH1185"/>
  <c r="BF1185"/>
  <c r="BE1185"/>
  <c r="T1185"/>
  <c r="R1185"/>
  <c r="P1185"/>
  <c r="BI1183"/>
  <c r="BH1183"/>
  <c r="BF1183"/>
  <c r="BE1183"/>
  <c r="T1183"/>
  <c r="R1183"/>
  <c r="P1183"/>
  <c r="BI1181"/>
  <c r="BH1181"/>
  <c r="BF1181"/>
  <c r="BE1181"/>
  <c r="T1181"/>
  <c r="R1181"/>
  <c r="P1181"/>
  <c r="BI1179"/>
  <c r="BH1179"/>
  <c r="BF1179"/>
  <c r="BE1179"/>
  <c r="T1179"/>
  <c r="R1179"/>
  <c r="P1179"/>
  <c r="BI1176"/>
  <c r="BH1176"/>
  <c r="BF1176"/>
  <c r="BE1176"/>
  <c r="T1176"/>
  <c r="R1176"/>
  <c r="P1176"/>
  <c r="BI1172"/>
  <c r="BH1172"/>
  <c r="BF1172"/>
  <c r="BE1172"/>
  <c r="T1172"/>
  <c r="R1172"/>
  <c r="P1172"/>
  <c r="BI1170"/>
  <c r="BH1170"/>
  <c r="BF1170"/>
  <c r="BE1170"/>
  <c r="T1170"/>
  <c r="R1170"/>
  <c r="P1170"/>
  <c r="BI1168"/>
  <c r="BH1168"/>
  <c r="BF1168"/>
  <c r="BE1168"/>
  <c r="T1168"/>
  <c r="R1168"/>
  <c r="P1168"/>
  <c r="BI1166"/>
  <c r="BH1166"/>
  <c r="BF1166"/>
  <c r="BE1166"/>
  <c r="T1166"/>
  <c r="R1166"/>
  <c r="P1166"/>
  <c r="BI1164"/>
  <c r="BH1164"/>
  <c r="BF1164"/>
  <c r="BE1164"/>
  <c r="T1164"/>
  <c r="R1164"/>
  <c r="P1164"/>
  <c r="BI1160"/>
  <c r="BH1160"/>
  <c r="BF1160"/>
  <c r="BE1160"/>
  <c r="T1160"/>
  <c r="R1160"/>
  <c r="P1160"/>
  <c r="BI1158"/>
  <c r="BH1158"/>
  <c r="BF1158"/>
  <c r="BE1158"/>
  <c r="T1158"/>
  <c r="R1158"/>
  <c r="P1158"/>
  <c r="BI1156"/>
  <c r="BH1156"/>
  <c r="BF1156"/>
  <c r="BE1156"/>
  <c r="T1156"/>
  <c r="R1156"/>
  <c r="P1156"/>
  <c r="BI1154"/>
  <c r="BH1154"/>
  <c r="BF1154"/>
  <c r="BE1154"/>
  <c r="T1154"/>
  <c r="R1154"/>
  <c r="P1154"/>
  <c r="BI1152"/>
  <c r="BH1152"/>
  <c r="BF1152"/>
  <c r="BE1152"/>
  <c r="T1152"/>
  <c r="R1152"/>
  <c r="P1152"/>
  <c r="BI1150"/>
  <c r="BH1150"/>
  <c r="BF1150"/>
  <c r="BE1150"/>
  <c r="T1150"/>
  <c r="R1150"/>
  <c r="P1150"/>
  <c r="BI1148"/>
  <c r="BH1148"/>
  <c r="BF1148"/>
  <c r="BE1148"/>
  <c r="T1148"/>
  <c r="R1148"/>
  <c r="P1148"/>
  <c r="BI1146"/>
  <c r="BH1146"/>
  <c r="BF1146"/>
  <c r="BE1146"/>
  <c r="T1146"/>
  <c r="R1146"/>
  <c r="P1146"/>
  <c r="BI1144"/>
  <c r="BH1144"/>
  <c r="BF1144"/>
  <c r="BE1144"/>
  <c r="T1144"/>
  <c r="R1144"/>
  <c r="P1144"/>
  <c r="BI1142"/>
  <c r="BH1142"/>
  <c r="BF1142"/>
  <c r="BE1142"/>
  <c r="T1142"/>
  <c r="R1142"/>
  <c r="P1142"/>
  <c r="BI1138"/>
  <c r="BH1138"/>
  <c r="BF1138"/>
  <c r="BE1138"/>
  <c r="T1138"/>
  <c r="R1138"/>
  <c r="P1138"/>
  <c r="BI1136"/>
  <c r="BH1136"/>
  <c r="BF1136"/>
  <c r="BE1136"/>
  <c r="T1136"/>
  <c r="R1136"/>
  <c r="P1136"/>
  <c r="BI1134"/>
  <c r="BH1134"/>
  <c r="BF1134"/>
  <c r="BE1134"/>
  <c r="T1134"/>
  <c r="R1134"/>
  <c r="P1134"/>
  <c r="BI1132"/>
  <c r="BH1132"/>
  <c r="BF1132"/>
  <c r="BE1132"/>
  <c r="T1132"/>
  <c r="R1132"/>
  <c r="P1132"/>
  <c r="BI1130"/>
  <c r="BH1130"/>
  <c r="BF1130"/>
  <c r="BE1130"/>
  <c r="T1130"/>
  <c r="R1130"/>
  <c r="P1130"/>
  <c r="BI1128"/>
  <c r="BH1128"/>
  <c r="BF1128"/>
  <c r="BE1128"/>
  <c r="T1128"/>
  <c r="R1128"/>
  <c r="P1128"/>
  <c r="BI1126"/>
  <c r="BH1126"/>
  <c r="BF1126"/>
  <c r="BE1126"/>
  <c r="T1126"/>
  <c r="R1126"/>
  <c r="P1126"/>
  <c r="BI1122"/>
  <c r="BH1122"/>
  <c r="BF1122"/>
  <c r="BE1122"/>
  <c r="T1122"/>
  <c r="R1122"/>
  <c r="P1122"/>
  <c r="BI1120"/>
  <c r="BH1120"/>
  <c r="BF1120"/>
  <c r="BE1120"/>
  <c r="T1120"/>
  <c r="R1120"/>
  <c r="P1120"/>
  <c r="BI1118"/>
  <c r="BH1118"/>
  <c r="BF1118"/>
  <c r="BE1118"/>
  <c r="T1118"/>
  <c r="R1118"/>
  <c r="P1118"/>
  <c r="BI1114"/>
  <c r="BH1114"/>
  <c r="BF1114"/>
  <c r="BE1114"/>
  <c r="T1114"/>
  <c r="R1114"/>
  <c r="P1114"/>
  <c r="BI1112"/>
  <c r="BH1112"/>
  <c r="BF1112"/>
  <c r="BE1112"/>
  <c r="T1112"/>
  <c r="R1112"/>
  <c r="P1112"/>
  <c r="BI1110"/>
  <c r="BH1110"/>
  <c r="BF1110"/>
  <c r="BE1110"/>
  <c r="T1110"/>
  <c r="R1110"/>
  <c r="P1110"/>
  <c r="BI1108"/>
  <c r="BH1108"/>
  <c r="BF1108"/>
  <c r="BE1108"/>
  <c r="T1108"/>
  <c r="R1108"/>
  <c r="P1108"/>
  <c r="BI1106"/>
  <c r="BH1106"/>
  <c r="BF1106"/>
  <c r="BE1106"/>
  <c r="T1106"/>
  <c r="R1106"/>
  <c r="P1106"/>
  <c r="BI1102"/>
  <c r="BH1102"/>
  <c r="BF1102"/>
  <c r="BE1102"/>
  <c r="T1102"/>
  <c r="R1102"/>
  <c r="P1102"/>
  <c r="BI1100"/>
  <c r="BH1100"/>
  <c r="BF1100"/>
  <c r="BE1100"/>
  <c r="T1100"/>
  <c r="R1100"/>
  <c r="P1100"/>
  <c r="BI1098"/>
  <c r="BH1098"/>
  <c r="BF1098"/>
  <c r="BE1098"/>
  <c r="T1098"/>
  <c r="R1098"/>
  <c r="P1098"/>
  <c r="BI1096"/>
  <c r="BH1096"/>
  <c r="BF1096"/>
  <c r="BE1096"/>
  <c r="T1096"/>
  <c r="R1096"/>
  <c r="P1096"/>
  <c r="BI1094"/>
  <c r="BH1094"/>
  <c r="BF1094"/>
  <c r="BE1094"/>
  <c r="T1094"/>
  <c r="R1094"/>
  <c r="P1094"/>
  <c r="BI1092"/>
  <c r="BH1092"/>
  <c r="BF1092"/>
  <c r="BE1092"/>
  <c r="T1092"/>
  <c r="R1092"/>
  <c r="P1092"/>
  <c r="BI1090"/>
  <c r="BH1090"/>
  <c r="BF1090"/>
  <c r="BE1090"/>
  <c r="T1090"/>
  <c r="R1090"/>
  <c r="P1090"/>
  <c r="BI1088"/>
  <c r="BH1088"/>
  <c r="BF1088"/>
  <c r="BE1088"/>
  <c r="T1088"/>
  <c r="R1088"/>
  <c r="P1088"/>
  <c r="BI1086"/>
  <c r="BH1086"/>
  <c r="BF1086"/>
  <c r="BE1086"/>
  <c r="T1086"/>
  <c r="R1086"/>
  <c r="P1086"/>
  <c r="BI1084"/>
  <c r="BH1084"/>
  <c r="BF1084"/>
  <c r="BE1084"/>
  <c r="T1084"/>
  <c r="R1084"/>
  <c r="P1084"/>
  <c r="BI1082"/>
  <c r="BH1082"/>
  <c r="BF1082"/>
  <c r="BE1082"/>
  <c r="T1082"/>
  <c r="R1082"/>
  <c r="P1082"/>
  <c r="BI1080"/>
  <c r="BH1080"/>
  <c r="BF1080"/>
  <c r="BE1080"/>
  <c r="T1080"/>
  <c r="R1080"/>
  <c r="P1080"/>
  <c r="BI1078"/>
  <c r="BH1078"/>
  <c r="BF1078"/>
  <c r="BE1078"/>
  <c r="T1078"/>
  <c r="R1078"/>
  <c r="P1078"/>
  <c r="BI1076"/>
  <c r="BH1076"/>
  <c r="BF1076"/>
  <c r="BE1076"/>
  <c r="T1076"/>
  <c r="R1076"/>
  <c r="P1076"/>
  <c r="BI1074"/>
  <c r="BH1074"/>
  <c r="BF1074"/>
  <c r="BE1074"/>
  <c r="T1074"/>
  <c r="R1074"/>
  <c r="P1074"/>
  <c r="BI1072"/>
  <c r="BH1072"/>
  <c r="BF1072"/>
  <c r="BE1072"/>
  <c r="T1072"/>
  <c r="R1072"/>
  <c r="P1072"/>
  <c r="BI1068"/>
  <c r="BH1068"/>
  <c r="BF1068"/>
  <c r="BE1068"/>
  <c r="T1068"/>
  <c r="R1068"/>
  <c r="P1068"/>
  <c r="BI1064"/>
  <c r="BH1064"/>
  <c r="BF1064"/>
  <c r="BE1064"/>
  <c r="T1064"/>
  <c r="R1064"/>
  <c r="P1064"/>
  <c r="BI1060"/>
  <c r="BH1060"/>
  <c r="BF1060"/>
  <c r="BE1060"/>
  <c r="T1060"/>
  <c r="R1060"/>
  <c r="P1060"/>
  <c r="BI1058"/>
  <c r="BH1058"/>
  <c r="BF1058"/>
  <c r="BE1058"/>
  <c r="T1058"/>
  <c r="R1058"/>
  <c r="P1058"/>
  <c r="BI1054"/>
  <c r="BH1054"/>
  <c r="BF1054"/>
  <c r="BE1054"/>
  <c r="T1054"/>
  <c r="R1054"/>
  <c r="P1054"/>
  <c r="BI1052"/>
  <c r="BH1052"/>
  <c r="BF1052"/>
  <c r="BE1052"/>
  <c r="T1052"/>
  <c r="R1052"/>
  <c r="P1052"/>
  <c r="BI1050"/>
  <c r="BH1050"/>
  <c r="BF1050"/>
  <c r="BE1050"/>
  <c r="T1050"/>
  <c r="R1050"/>
  <c r="P1050"/>
  <c r="BI1048"/>
  <c r="BH1048"/>
  <c r="BF1048"/>
  <c r="BE1048"/>
  <c r="T1048"/>
  <c r="R1048"/>
  <c r="P1048"/>
  <c r="BI1046"/>
  <c r="BH1046"/>
  <c r="BF1046"/>
  <c r="BE1046"/>
  <c r="T1046"/>
  <c r="R1046"/>
  <c r="P1046"/>
  <c r="BI1044"/>
  <c r="BH1044"/>
  <c r="BF1044"/>
  <c r="BE1044"/>
  <c r="T1044"/>
  <c r="R1044"/>
  <c r="P1044"/>
  <c r="BI1042"/>
  <c r="BH1042"/>
  <c r="BF1042"/>
  <c r="BE1042"/>
  <c r="T1042"/>
  <c r="R1042"/>
  <c r="P1042"/>
  <c r="BI1040"/>
  <c r="BH1040"/>
  <c r="BF1040"/>
  <c r="BE1040"/>
  <c r="T1040"/>
  <c r="R1040"/>
  <c r="P1040"/>
  <c r="BI1036"/>
  <c r="BH1036"/>
  <c r="BF1036"/>
  <c r="BE1036"/>
  <c r="T1036"/>
  <c r="R1036"/>
  <c r="P1036"/>
  <c r="BI1032"/>
  <c r="BH1032"/>
  <c r="BF1032"/>
  <c r="BE1032"/>
  <c r="T1032"/>
  <c r="R1032"/>
  <c r="P1032"/>
  <c r="BI1030"/>
  <c r="BH1030"/>
  <c r="BF1030"/>
  <c r="BE1030"/>
  <c r="T1030"/>
  <c r="R1030"/>
  <c r="P1030"/>
  <c r="BI1026"/>
  <c r="BH1026"/>
  <c r="BF1026"/>
  <c r="BE1026"/>
  <c r="T1026"/>
  <c r="R1026"/>
  <c r="P1026"/>
  <c r="BI1024"/>
  <c r="BH1024"/>
  <c r="BF1024"/>
  <c r="BE1024"/>
  <c r="T1024"/>
  <c r="R1024"/>
  <c r="P1024"/>
  <c r="BI1021"/>
  <c r="BH1021"/>
  <c r="BF1021"/>
  <c r="BE1021"/>
  <c r="T1021"/>
  <c r="R1021"/>
  <c r="P1021"/>
  <c r="BI1019"/>
  <c r="BH1019"/>
  <c r="BF1019"/>
  <c r="BE1019"/>
  <c r="T1019"/>
  <c r="R1019"/>
  <c r="P1019"/>
  <c r="BI1017"/>
  <c r="BH1017"/>
  <c r="BF1017"/>
  <c r="BE1017"/>
  <c r="T1017"/>
  <c r="R1017"/>
  <c r="P1017"/>
  <c r="BI1014"/>
  <c r="BH1014"/>
  <c r="BF1014"/>
  <c r="BE1014"/>
  <c r="T1014"/>
  <c r="R1014"/>
  <c r="P1014"/>
  <c r="BI1012"/>
  <c r="BH1012"/>
  <c r="BF1012"/>
  <c r="BE1012"/>
  <c r="T1012"/>
  <c r="R1012"/>
  <c r="P1012"/>
  <c r="BI1010"/>
  <c r="BH1010"/>
  <c r="BF1010"/>
  <c r="BE1010"/>
  <c r="T1010"/>
  <c r="R1010"/>
  <c r="P1010"/>
  <c r="BI1008"/>
  <c r="BH1008"/>
  <c r="BF1008"/>
  <c r="BE1008"/>
  <c r="T1008"/>
  <c r="R1008"/>
  <c r="P1008"/>
  <c r="BI1005"/>
  <c r="BH1005"/>
  <c r="BF1005"/>
  <c r="BE1005"/>
  <c r="T1005"/>
  <c r="R1005"/>
  <c r="P1005"/>
  <c r="BI1003"/>
  <c r="BH1003"/>
  <c r="BF1003"/>
  <c r="BE1003"/>
  <c r="T1003"/>
  <c r="R1003"/>
  <c r="P1003"/>
  <c r="BI1001"/>
  <c r="BH1001"/>
  <c r="BF1001"/>
  <c r="BE1001"/>
  <c r="T1001"/>
  <c r="R1001"/>
  <c r="P1001"/>
  <c r="BI999"/>
  <c r="BH999"/>
  <c r="BF999"/>
  <c r="BE999"/>
  <c r="T999"/>
  <c r="R999"/>
  <c r="P999"/>
  <c r="BI997"/>
  <c r="BH997"/>
  <c r="BF997"/>
  <c r="BE997"/>
  <c r="T997"/>
  <c r="R997"/>
  <c r="P997"/>
  <c r="BI995"/>
  <c r="BH995"/>
  <c r="BF995"/>
  <c r="BE995"/>
  <c r="T995"/>
  <c r="R995"/>
  <c r="P995"/>
  <c r="BI993"/>
  <c r="BH993"/>
  <c r="BF993"/>
  <c r="BE993"/>
  <c r="T993"/>
  <c r="R993"/>
  <c r="P993"/>
  <c r="BI991"/>
  <c r="BH991"/>
  <c r="BF991"/>
  <c r="BE991"/>
  <c r="T991"/>
  <c r="R991"/>
  <c r="P991"/>
  <c r="BI989"/>
  <c r="BH989"/>
  <c r="BF989"/>
  <c r="BE989"/>
  <c r="T989"/>
  <c r="R989"/>
  <c r="P989"/>
  <c r="BI987"/>
  <c r="BH987"/>
  <c r="BF987"/>
  <c r="BE987"/>
  <c r="T987"/>
  <c r="R987"/>
  <c r="P987"/>
  <c r="BI985"/>
  <c r="BH985"/>
  <c r="BF985"/>
  <c r="BE985"/>
  <c r="T985"/>
  <c r="R985"/>
  <c r="P985"/>
  <c r="BI983"/>
  <c r="BH983"/>
  <c r="BF983"/>
  <c r="BE983"/>
  <c r="T983"/>
  <c r="R983"/>
  <c r="P983"/>
  <c r="BI981"/>
  <c r="BH981"/>
  <c r="BF981"/>
  <c r="BE981"/>
  <c r="T981"/>
  <c r="R981"/>
  <c r="P981"/>
  <c r="BI979"/>
  <c r="BH979"/>
  <c r="BF979"/>
  <c r="BE979"/>
  <c r="T979"/>
  <c r="R979"/>
  <c r="P979"/>
  <c r="BI977"/>
  <c r="BH977"/>
  <c r="BF977"/>
  <c r="BE977"/>
  <c r="T977"/>
  <c r="R977"/>
  <c r="P977"/>
  <c r="BI975"/>
  <c r="BH975"/>
  <c r="BF975"/>
  <c r="BE975"/>
  <c r="T975"/>
  <c r="R975"/>
  <c r="P975"/>
  <c r="BI973"/>
  <c r="BH973"/>
  <c r="BF973"/>
  <c r="BE973"/>
  <c r="T973"/>
  <c r="R973"/>
  <c r="P973"/>
  <c r="BI970"/>
  <c r="BH970"/>
  <c r="BF970"/>
  <c r="BE970"/>
  <c r="T970"/>
  <c r="R970"/>
  <c r="P970"/>
  <c r="BI968"/>
  <c r="BH968"/>
  <c r="BF968"/>
  <c r="BE968"/>
  <c r="T968"/>
  <c r="R968"/>
  <c r="P968"/>
  <c r="BI964"/>
  <c r="BH964"/>
  <c r="BF964"/>
  <c r="BE964"/>
  <c r="T964"/>
  <c r="R964"/>
  <c r="P964"/>
  <c r="BI962"/>
  <c r="BH962"/>
  <c r="BF962"/>
  <c r="BE962"/>
  <c r="T962"/>
  <c r="R962"/>
  <c r="P962"/>
  <c r="BI960"/>
  <c r="BH960"/>
  <c r="BF960"/>
  <c r="BE960"/>
  <c r="T960"/>
  <c r="R960"/>
  <c r="P960"/>
  <c r="BI958"/>
  <c r="BH958"/>
  <c r="BF958"/>
  <c r="BE958"/>
  <c r="T958"/>
  <c r="R958"/>
  <c r="P958"/>
  <c r="BI956"/>
  <c r="BH956"/>
  <c r="BF956"/>
  <c r="BE956"/>
  <c r="T956"/>
  <c r="R956"/>
  <c r="P956"/>
  <c r="BI954"/>
  <c r="BH954"/>
  <c r="BF954"/>
  <c r="BE954"/>
  <c r="T954"/>
  <c r="R954"/>
  <c r="P954"/>
  <c r="BI952"/>
  <c r="BH952"/>
  <c r="BF952"/>
  <c r="BE952"/>
  <c r="T952"/>
  <c r="R952"/>
  <c r="P952"/>
  <c r="BI950"/>
  <c r="BH950"/>
  <c r="BF950"/>
  <c r="BE950"/>
  <c r="T950"/>
  <c r="R950"/>
  <c r="P950"/>
  <c r="BI948"/>
  <c r="BH948"/>
  <c r="BF948"/>
  <c r="BE948"/>
  <c r="T948"/>
  <c r="R948"/>
  <c r="P948"/>
  <c r="BI946"/>
  <c r="BH946"/>
  <c r="BF946"/>
  <c r="BE946"/>
  <c r="T946"/>
  <c r="R946"/>
  <c r="P946"/>
  <c r="BI944"/>
  <c r="BH944"/>
  <c r="BF944"/>
  <c r="BE944"/>
  <c r="T944"/>
  <c r="R944"/>
  <c r="P944"/>
  <c r="BI942"/>
  <c r="BH942"/>
  <c r="BF942"/>
  <c r="BE942"/>
  <c r="T942"/>
  <c r="R942"/>
  <c r="P942"/>
  <c r="BI938"/>
  <c r="BH938"/>
  <c r="BF938"/>
  <c r="BE938"/>
  <c r="T938"/>
  <c r="R938"/>
  <c r="P938"/>
  <c r="BI936"/>
  <c r="BH936"/>
  <c r="BF936"/>
  <c r="BE936"/>
  <c r="T936"/>
  <c r="R936"/>
  <c r="P936"/>
  <c r="BI934"/>
  <c r="BH934"/>
  <c r="BF934"/>
  <c r="BE934"/>
  <c r="T934"/>
  <c r="R934"/>
  <c r="P934"/>
  <c r="BI932"/>
  <c r="BH932"/>
  <c r="BF932"/>
  <c r="BE932"/>
  <c r="T932"/>
  <c r="R932"/>
  <c r="P932"/>
  <c r="BI930"/>
  <c r="BH930"/>
  <c r="BF930"/>
  <c r="BE930"/>
  <c r="T930"/>
  <c r="R930"/>
  <c r="P930"/>
  <c r="BI927"/>
  <c r="BH927"/>
  <c r="BF927"/>
  <c r="BE927"/>
  <c r="T927"/>
  <c r="R927"/>
  <c r="P927"/>
  <c r="BI923"/>
  <c r="BH923"/>
  <c r="BF923"/>
  <c r="BE923"/>
  <c r="T923"/>
  <c r="R923"/>
  <c r="P923"/>
  <c r="BI921"/>
  <c r="BH921"/>
  <c r="BF921"/>
  <c r="BE921"/>
  <c r="T921"/>
  <c r="R921"/>
  <c r="P921"/>
  <c r="BI919"/>
  <c r="BH919"/>
  <c r="BF919"/>
  <c r="BE919"/>
  <c r="T919"/>
  <c r="R919"/>
  <c r="P919"/>
  <c r="BI917"/>
  <c r="BH917"/>
  <c r="BF917"/>
  <c r="BE917"/>
  <c r="T917"/>
  <c r="R917"/>
  <c r="P917"/>
  <c r="BI915"/>
  <c r="BH915"/>
  <c r="BF915"/>
  <c r="BE915"/>
  <c r="T915"/>
  <c r="R915"/>
  <c r="P915"/>
  <c r="BI913"/>
  <c r="BH913"/>
  <c r="BF913"/>
  <c r="BE913"/>
  <c r="T913"/>
  <c r="R913"/>
  <c r="P913"/>
  <c r="BI911"/>
  <c r="BH911"/>
  <c r="BF911"/>
  <c r="BE911"/>
  <c r="T911"/>
  <c r="R911"/>
  <c r="P911"/>
  <c r="BI909"/>
  <c r="BH909"/>
  <c r="BF909"/>
  <c r="BE909"/>
  <c r="T909"/>
  <c r="R909"/>
  <c r="P909"/>
  <c r="BI904"/>
  <c r="BH904"/>
  <c r="BF904"/>
  <c r="BE904"/>
  <c r="T904"/>
  <c r="R904"/>
  <c r="P904"/>
  <c r="BI901"/>
  <c r="BH901"/>
  <c r="BF901"/>
  <c r="BE901"/>
  <c r="T901"/>
  <c r="R901"/>
  <c r="P901"/>
  <c r="BI897"/>
  <c r="BH897"/>
  <c r="BF897"/>
  <c r="BE897"/>
  <c r="T897"/>
  <c r="R897"/>
  <c r="P897"/>
  <c r="BI893"/>
  <c r="BH893"/>
  <c r="BF893"/>
  <c r="BE893"/>
  <c r="T893"/>
  <c r="R893"/>
  <c r="P893"/>
  <c r="BI890"/>
  <c r="BH890"/>
  <c r="BF890"/>
  <c r="BE890"/>
  <c r="T890"/>
  <c r="R890"/>
  <c r="P890"/>
  <c r="BI885"/>
  <c r="BH885"/>
  <c r="BF885"/>
  <c r="BE885"/>
  <c r="T885"/>
  <c r="R885"/>
  <c r="P885"/>
  <c r="BI880"/>
  <c r="BH880"/>
  <c r="BF880"/>
  <c r="BE880"/>
  <c r="T880"/>
  <c r="R880"/>
  <c r="P880"/>
  <c r="BI878"/>
  <c r="BH878"/>
  <c r="BF878"/>
  <c r="BE878"/>
  <c r="T878"/>
  <c r="R878"/>
  <c r="P878"/>
  <c r="BI874"/>
  <c r="BH874"/>
  <c r="BF874"/>
  <c r="BE874"/>
  <c r="T874"/>
  <c r="R874"/>
  <c r="P874"/>
  <c r="BI870"/>
  <c r="BH870"/>
  <c r="BF870"/>
  <c r="BE870"/>
  <c r="T870"/>
  <c r="R870"/>
  <c r="P870"/>
  <c r="BI866"/>
  <c r="BH866"/>
  <c r="BF866"/>
  <c r="BE866"/>
  <c r="T866"/>
  <c r="R866"/>
  <c r="P866"/>
  <c r="BI864"/>
  <c r="BH864"/>
  <c r="BF864"/>
  <c r="BE864"/>
  <c r="T864"/>
  <c r="R864"/>
  <c r="P864"/>
  <c r="BI860"/>
  <c r="BH860"/>
  <c r="BF860"/>
  <c r="BE860"/>
  <c r="T860"/>
  <c r="R860"/>
  <c r="P860"/>
  <c r="BI856"/>
  <c r="BH856"/>
  <c r="BF856"/>
  <c r="BE856"/>
  <c r="T856"/>
  <c r="R856"/>
  <c r="P856"/>
  <c r="BI852"/>
  <c r="BH852"/>
  <c r="BF852"/>
  <c r="BE852"/>
  <c r="T852"/>
  <c r="T851"/>
  <c r="R852"/>
  <c r="R851"/>
  <c r="P852"/>
  <c r="P851"/>
  <c r="BI849"/>
  <c r="BH849"/>
  <c r="BF849"/>
  <c r="BE849"/>
  <c r="T849"/>
  <c r="R849"/>
  <c r="P849"/>
  <c r="BI847"/>
  <c r="BH847"/>
  <c r="BF847"/>
  <c r="BE847"/>
  <c r="T847"/>
  <c r="R847"/>
  <c r="P847"/>
  <c r="BI845"/>
  <c r="BH845"/>
  <c r="BF845"/>
  <c r="BE845"/>
  <c r="T845"/>
  <c r="R845"/>
  <c r="P845"/>
  <c r="BI841"/>
  <c r="BH841"/>
  <c r="BF841"/>
  <c r="BE841"/>
  <c r="T841"/>
  <c r="R841"/>
  <c r="P841"/>
  <c r="BI839"/>
  <c r="BH839"/>
  <c r="BF839"/>
  <c r="BE839"/>
  <c r="T839"/>
  <c r="R839"/>
  <c r="P839"/>
  <c r="BI837"/>
  <c r="BH837"/>
  <c r="BF837"/>
  <c r="BE837"/>
  <c r="T837"/>
  <c r="R837"/>
  <c r="P837"/>
  <c r="BI835"/>
  <c r="BH835"/>
  <c r="BF835"/>
  <c r="BE835"/>
  <c r="T835"/>
  <c r="R835"/>
  <c r="P835"/>
  <c r="BI832"/>
  <c r="BH832"/>
  <c r="BF832"/>
  <c r="BE832"/>
  <c r="T832"/>
  <c r="R832"/>
  <c r="P832"/>
  <c r="BI827"/>
  <c r="BH827"/>
  <c r="BF827"/>
  <c r="BE827"/>
  <c r="T827"/>
  <c r="R827"/>
  <c r="P827"/>
  <c r="BI817"/>
  <c r="BH817"/>
  <c r="BF817"/>
  <c r="BE817"/>
  <c r="T817"/>
  <c r="R817"/>
  <c r="P817"/>
  <c r="BI813"/>
  <c r="BH813"/>
  <c r="BF813"/>
  <c r="BE813"/>
  <c r="T813"/>
  <c r="R813"/>
  <c r="P813"/>
  <c r="BI801"/>
  <c r="BH801"/>
  <c r="BF801"/>
  <c r="BE801"/>
  <c r="T801"/>
  <c r="R801"/>
  <c r="P801"/>
  <c r="BI795"/>
  <c r="BH795"/>
  <c r="BF795"/>
  <c r="BE795"/>
  <c r="T795"/>
  <c r="R795"/>
  <c r="P795"/>
  <c r="BI789"/>
  <c r="BH789"/>
  <c r="BF789"/>
  <c r="BE789"/>
  <c r="T789"/>
  <c r="R789"/>
  <c r="P789"/>
  <c r="BI785"/>
  <c r="BH785"/>
  <c r="BF785"/>
  <c r="BE785"/>
  <c r="T785"/>
  <c r="R785"/>
  <c r="P785"/>
  <c r="BI781"/>
  <c r="BH781"/>
  <c r="BF781"/>
  <c r="BE781"/>
  <c r="T781"/>
  <c r="R781"/>
  <c r="P781"/>
  <c r="BI779"/>
  <c r="BH779"/>
  <c r="BF779"/>
  <c r="BE779"/>
  <c r="T779"/>
  <c r="R779"/>
  <c r="P779"/>
  <c r="BI777"/>
  <c r="BH777"/>
  <c r="BF777"/>
  <c r="BE777"/>
  <c r="T777"/>
  <c r="R777"/>
  <c r="P777"/>
  <c r="BI773"/>
  <c r="BH773"/>
  <c r="BF773"/>
  <c r="BE773"/>
  <c r="T773"/>
  <c r="R773"/>
  <c r="P773"/>
  <c r="BI769"/>
  <c r="BH769"/>
  <c r="BF769"/>
  <c r="BE769"/>
  <c r="T769"/>
  <c r="R769"/>
  <c r="P769"/>
  <c r="BI765"/>
  <c r="BH765"/>
  <c r="BF765"/>
  <c r="BE765"/>
  <c r="T765"/>
  <c r="R765"/>
  <c r="P765"/>
  <c r="BI761"/>
  <c r="BH761"/>
  <c r="BF761"/>
  <c r="BE761"/>
  <c r="T761"/>
  <c r="R761"/>
  <c r="P761"/>
  <c r="BI757"/>
  <c r="BH757"/>
  <c r="BF757"/>
  <c r="BE757"/>
  <c r="T757"/>
  <c r="R757"/>
  <c r="P757"/>
  <c r="BI753"/>
  <c r="BH753"/>
  <c r="BF753"/>
  <c r="BE753"/>
  <c r="T753"/>
  <c r="R753"/>
  <c r="P753"/>
  <c r="BI749"/>
  <c r="BH749"/>
  <c r="BF749"/>
  <c r="BE749"/>
  <c r="T749"/>
  <c r="R749"/>
  <c r="P749"/>
  <c r="BI741"/>
  <c r="BH741"/>
  <c r="BF741"/>
  <c r="BE741"/>
  <c r="T741"/>
  <c r="R741"/>
  <c r="P741"/>
  <c r="BI736"/>
  <c r="BH736"/>
  <c r="BF736"/>
  <c r="BE736"/>
  <c r="T736"/>
  <c r="R736"/>
  <c r="P736"/>
  <c r="BI732"/>
  <c r="BH732"/>
  <c r="BF732"/>
  <c r="BE732"/>
  <c r="T732"/>
  <c r="R732"/>
  <c r="P732"/>
  <c r="BI727"/>
  <c r="BH727"/>
  <c r="BF727"/>
  <c r="BE727"/>
  <c r="T727"/>
  <c r="R727"/>
  <c r="P727"/>
  <c r="BI723"/>
  <c r="BH723"/>
  <c r="BF723"/>
  <c r="BE723"/>
  <c r="T723"/>
  <c r="R723"/>
  <c r="P723"/>
  <c r="BI719"/>
  <c r="BH719"/>
  <c r="BF719"/>
  <c r="BE719"/>
  <c r="T719"/>
  <c r="R719"/>
  <c r="P719"/>
  <c r="BI713"/>
  <c r="BH713"/>
  <c r="BF713"/>
  <c r="BE713"/>
  <c r="T713"/>
  <c r="R713"/>
  <c r="P713"/>
  <c r="BI708"/>
  <c r="BH708"/>
  <c r="BF708"/>
  <c r="BE708"/>
  <c r="T708"/>
  <c r="R708"/>
  <c r="P708"/>
  <c r="BI704"/>
  <c r="BH704"/>
  <c r="BF704"/>
  <c r="BE704"/>
  <c r="T704"/>
  <c r="R704"/>
  <c r="P704"/>
  <c r="BI700"/>
  <c r="BH700"/>
  <c r="BF700"/>
  <c r="BE700"/>
  <c r="T700"/>
  <c r="R700"/>
  <c r="P700"/>
  <c r="BI696"/>
  <c r="BH696"/>
  <c r="BF696"/>
  <c r="BE696"/>
  <c r="T696"/>
  <c r="R696"/>
  <c r="P696"/>
  <c r="BI694"/>
  <c r="BH694"/>
  <c r="BF694"/>
  <c r="BE694"/>
  <c r="T694"/>
  <c r="R694"/>
  <c r="P694"/>
  <c r="BI692"/>
  <c r="BH692"/>
  <c r="BF692"/>
  <c r="BE692"/>
  <c r="T692"/>
  <c r="R692"/>
  <c r="P692"/>
  <c r="BI690"/>
  <c r="BH690"/>
  <c r="BF690"/>
  <c r="BE690"/>
  <c r="T690"/>
  <c r="R690"/>
  <c r="P690"/>
  <c r="BI688"/>
  <c r="BH688"/>
  <c r="BF688"/>
  <c r="BE688"/>
  <c r="T688"/>
  <c r="R688"/>
  <c r="P688"/>
  <c r="BI686"/>
  <c r="BH686"/>
  <c r="BF686"/>
  <c r="BE686"/>
  <c r="T686"/>
  <c r="R686"/>
  <c r="P686"/>
  <c r="BI684"/>
  <c r="BH684"/>
  <c r="BF684"/>
  <c r="BE684"/>
  <c r="T684"/>
  <c r="R684"/>
  <c r="P684"/>
  <c r="BI682"/>
  <c r="BH682"/>
  <c r="BF682"/>
  <c r="BE682"/>
  <c r="T682"/>
  <c r="R682"/>
  <c r="P682"/>
  <c r="BI677"/>
  <c r="BH677"/>
  <c r="BF677"/>
  <c r="BE677"/>
  <c r="T677"/>
  <c r="R677"/>
  <c r="P677"/>
  <c r="BI675"/>
  <c r="BH675"/>
  <c r="BF675"/>
  <c r="BE675"/>
  <c r="T675"/>
  <c r="R675"/>
  <c r="P675"/>
  <c r="BI673"/>
  <c r="BH673"/>
  <c r="BF673"/>
  <c r="BE673"/>
  <c r="T673"/>
  <c r="R673"/>
  <c r="P673"/>
  <c r="BI669"/>
  <c r="BH669"/>
  <c r="BF669"/>
  <c r="BE669"/>
  <c r="T669"/>
  <c r="R669"/>
  <c r="P669"/>
  <c r="BI667"/>
  <c r="BH667"/>
  <c r="BF667"/>
  <c r="BE667"/>
  <c r="T667"/>
  <c r="R667"/>
  <c r="P667"/>
  <c r="BI665"/>
  <c r="BH665"/>
  <c r="BF665"/>
  <c r="BE665"/>
  <c r="T665"/>
  <c r="R665"/>
  <c r="P665"/>
  <c r="BI663"/>
  <c r="BH663"/>
  <c r="BF663"/>
  <c r="BE663"/>
  <c r="T663"/>
  <c r="R663"/>
  <c r="P663"/>
  <c r="BI659"/>
  <c r="BH659"/>
  <c r="BF659"/>
  <c r="BE659"/>
  <c r="T659"/>
  <c r="R659"/>
  <c r="P659"/>
  <c r="BI655"/>
  <c r="BH655"/>
  <c r="BF655"/>
  <c r="BE655"/>
  <c r="T655"/>
  <c r="R655"/>
  <c r="P655"/>
  <c r="BI653"/>
  <c r="BH653"/>
  <c r="BF653"/>
  <c r="BE653"/>
  <c r="T653"/>
  <c r="R653"/>
  <c r="P653"/>
  <c r="BI651"/>
  <c r="BH651"/>
  <c r="BF651"/>
  <c r="BE651"/>
  <c r="T651"/>
  <c r="R651"/>
  <c r="P651"/>
  <c r="BI647"/>
  <c r="BH647"/>
  <c r="BF647"/>
  <c r="BE647"/>
  <c r="T647"/>
  <c r="R647"/>
  <c r="P647"/>
  <c r="BI645"/>
  <c r="BH645"/>
  <c r="BF645"/>
  <c r="BE645"/>
  <c r="T645"/>
  <c r="R645"/>
  <c r="P645"/>
  <c r="BI642"/>
  <c r="BH642"/>
  <c r="BF642"/>
  <c r="BE642"/>
  <c r="T642"/>
  <c r="R642"/>
  <c r="P642"/>
  <c r="BI640"/>
  <c r="BH640"/>
  <c r="BF640"/>
  <c r="BE640"/>
  <c r="T640"/>
  <c r="R640"/>
  <c r="P640"/>
  <c r="BI638"/>
  <c r="BH638"/>
  <c r="BF638"/>
  <c r="BE638"/>
  <c r="T638"/>
  <c r="R638"/>
  <c r="P638"/>
  <c r="BI636"/>
  <c r="BH636"/>
  <c r="BF636"/>
  <c r="BE636"/>
  <c r="T636"/>
  <c r="R636"/>
  <c r="P636"/>
  <c r="BI634"/>
  <c r="BH634"/>
  <c r="BF634"/>
  <c r="BE634"/>
  <c r="T634"/>
  <c r="R634"/>
  <c r="P634"/>
  <c r="BI632"/>
  <c r="BH632"/>
  <c r="BF632"/>
  <c r="BE632"/>
  <c r="T632"/>
  <c r="R632"/>
  <c r="P632"/>
  <c r="BI630"/>
  <c r="BH630"/>
  <c r="BF630"/>
  <c r="BE630"/>
  <c r="T630"/>
  <c r="R630"/>
  <c r="P630"/>
  <c r="BI628"/>
  <c r="BH628"/>
  <c r="BF628"/>
  <c r="BE628"/>
  <c r="T628"/>
  <c r="R628"/>
  <c r="P628"/>
  <c r="BI626"/>
  <c r="BH626"/>
  <c r="BF626"/>
  <c r="BE626"/>
  <c r="T626"/>
  <c r="R626"/>
  <c r="P626"/>
  <c r="BI624"/>
  <c r="BH624"/>
  <c r="BF624"/>
  <c r="BE624"/>
  <c r="T624"/>
  <c r="R624"/>
  <c r="P624"/>
  <c r="BI622"/>
  <c r="BH622"/>
  <c r="BF622"/>
  <c r="BE622"/>
  <c r="T622"/>
  <c r="R622"/>
  <c r="P622"/>
  <c r="BI617"/>
  <c r="BH617"/>
  <c r="BF617"/>
  <c r="BE617"/>
  <c r="T617"/>
  <c r="R617"/>
  <c r="P617"/>
  <c r="BI615"/>
  <c r="BH615"/>
  <c r="BF615"/>
  <c r="BE615"/>
  <c r="T615"/>
  <c r="R615"/>
  <c r="P615"/>
  <c r="BI613"/>
  <c r="BH613"/>
  <c r="BF613"/>
  <c r="BE613"/>
  <c r="T613"/>
  <c r="R613"/>
  <c r="P613"/>
  <c r="BI611"/>
  <c r="BH611"/>
  <c r="BF611"/>
  <c r="BE611"/>
  <c r="T611"/>
  <c r="R611"/>
  <c r="P611"/>
  <c r="BI609"/>
  <c r="BH609"/>
  <c r="BF609"/>
  <c r="BE609"/>
  <c r="T609"/>
  <c r="R609"/>
  <c r="P609"/>
  <c r="BI607"/>
  <c r="BH607"/>
  <c r="BF607"/>
  <c r="BE607"/>
  <c r="T607"/>
  <c r="R607"/>
  <c r="P607"/>
  <c r="BI605"/>
  <c r="BH605"/>
  <c r="BF605"/>
  <c r="BE605"/>
  <c r="T605"/>
  <c r="R605"/>
  <c r="P605"/>
  <c r="BI603"/>
  <c r="BH603"/>
  <c r="BF603"/>
  <c r="BE603"/>
  <c r="T603"/>
  <c r="R603"/>
  <c r="P603"/>
  <c r="BI599"/>
  <c r="BH599"/>
  <c r="BF599"/>
  <c r="BE599"/>
  <c r="T599"/>
  <c r="R599"/>
  <c r="P599"/>
  <c r="BI597"/>
  <c r="BH597"/>
  <c r="BF597"/>
  <c r="BE597"/>
  <c r="T597"/>
  <c r="R597"/>
  <c r="P597"/>
  <c r="BI595"/>
  <c r="BH595"/>
  <c r="BF595"/>
  <c r="BE595"/>
  <c r="T595"/>
  <c r="R595"/>
  <c r="P595"/>
  <c r="BI593"/>
  <c r="BH593"/>
  <c r="BF593"/>
  <c r="BE593"/>
  <c r="T593"/>
  <c r="R593"/>
  <c r="P593"/>
  <c r="BI591"/>
  <c r="BH591"/>
  <c r="BF591"/>
  <c r="BE591"/>
  <c r="T591"/>
  <c r="R591"/>
  <c r="P591"/>
  <c r="BI589"/>
  <c r="BH589"/>
  <c r="BF589"/>
  <c r="BE589"/>
  <c r="T589"/>
  <c r="R589"/>
  <c r="P589"/>
  <c r="BI587"/>
  <c r="BH587"/>
  <c r="BF587"/>
  <c r="BE587"/>
  <c r="T587"/>
  <c r="R587"/>
  <c r="P587"/>
  <c r="BI585"/>
  <c r="BH585"/>
  <c r="BF585"/>
  <c r="BE585"/>
  <c r="T585"/>
  <c r="R585"/>
  <c r="P585"/>
  <c r="BI583"/>
  <c r="BH583"/>
  <c r="BF583"/>
  <c r="BE583"/>
  <c r="T583"/>
  <c r="R583"/>
  <c r="P583"/>
  <c r="BI581"/>
  <c r="BH581"/>
  <c r="BF581"/>
  <c r="BE581"/>
  <c r="T581"/>
  <c r="R581"/>
  <c r="P581"/>
  <c r="BI579"/>
  <c r="BH579"/>
  <c r="BF579"/>
  <c r="BE579"/>
  <c r="T579"/>
  <c r="R579"/>
  <c r="P579"/>
  <c r="BI577"/>
  <c r="BH577"/>
  <c r="BF577"/>
  <c r="BE577"/>
  <c r="T577"/>
  <c r="R577"/>
  <c r="P577"/>
  <c r="BI573"/>
  <c r="BH573"/>
  <c r="BF573"/>
  <c r="BE573"/>
  <c r="T573"/>
  <c r="R573"/>
  <c r="P573"/>
  <c r="BI571"/>
  <c r="BH571"/>
  <c r="BF571"/>
  <c r="BE571"/>
  <c r="T571"/>
  <c r="R571"/>
  <c r="P571"/>
  <c r="BI569"/>
  <c r="BH569"/>
  <c r="BF569"/>
  <c r="BE569"/>
  <c r="T569"/>
  <c r="R569"/>
  <c r="P569"/>
  <c r="BI567"/>
  <c r="BH567"/>
  <c r="BF567"/>
  <c r="BE567"/>
  <c r="T567"/>
  <c r="R567"/>
  <c r="P567"/>
  <c r="BI563"/>
  <c r="BH563"/>
  <c r="BF563"/>
  <c r="BE563"/>
  <c r="T563"/>
  <c r="R563"/>
  <c r="P563"/>
  <c r="BI559"/>
  <c r="BH559"/>
  <c r="BF559"/>
  <c r="BE559"/>
  <c r="T559"/>
  <c r="R559"/>
  <c r="P559"/>
  <c r="BI557"/>
  <c r="BH557"/>
  <c r="BF557"/>
  <c r="BE557"/>
  <c r="T557"/>
  <c r="R557"/>
  <c r="P557"/>
  <c r="BI554"/>
  <c r="BH554"/>
  <c r="BF554"/>
  <c r="BE554"/>
  <c r="T554"/>
  <c r="R554"/>
  <c r="P554"/>
  <c r="BI552"/>
  <c r="BH552"/>
  <c r="BF552"/>
  <c r="BE552"/>
  <c r="T552"/>
  <c r="R552"/>
  <c r="P552"/>
  <c r="BI550"/>
  <c r="BH550"/>
  <c r="BF550"/>
  <c r="BE550"/>
  <c r="T550"/>
  <c r="R550"/>
  <c r="P550"/>
  <c r="BI548"/>
  <c r="BH548"/>
  <c r="BF548"/>
  <c r="BE548"/>
  <c r="T548"/>
  <c r="R548"/>
  <c r="P548"/>
  <c r="BI546"/>
  <c r="BH546"/>
  <c r="BF546"/>
  <c r="BE546"/>
  <c r="T546"/>
  <c r="R546"/>
  <c r="P546"/>
  <c r="BI542"/>
  <c r="BH542"/>
  <c r="BF542"/>
  <c r="BE542"/>
  <c r="T542"/>
  <c r="R542"/>
  <c r="P542"/>
  <c r="BI536"/>
  <c r="BH536"/>
  <c r="BF536"/>
  <c r="BE536"/>
  <c r="T536"/>
  <c r="R536"/>
  <c r="P536"/>
  <c r="BI532"/>
  <c r="BH532"/>
  <c r="BF532"/>
  <c r="BE532"/>
  <c r="T532"/>
  <c r="R532"/>
  <c r="P532"/>
  <c r="BI528"/>
  <c r="BH528"/>
  <c r="BF528"/>
  <c r="BE528"/>
  <c r="T528"/>
  <c r="R528"/>
  <c r="P528"/>
  <c r="BI524"/>
  <c r="BH524"/>
  <c r="BF524"/>
  <c r="BE524"/>
  <c r="T524"/>
  <c r="R524"/>
  <c r="P524"/>
  <c r="BI520"/>
  <c r="BH520"/>
  <c r="BF520"/>
  <c r="BE520"/>
  <c r="T520"/>
  <c r="R520"/>
  <c r="P520"/>
  <c r="BI516"/>
  <c r="BH516"/>
  <c r="BF516"/>
  <c r="BE516"/>
  <c r="T516"/>
  <c r="R516"/>
  <c r="P516"/>
  <c r="BI512"/>
  <c r="BH512"/>
  <c r="BF512"/>
  <c r="BE512"/>
  <c r="T512"/>
  <c r="R512"/>
  <c r="P512"/>
  <c r="BI508"/>
  <c r="BH508"/>
  <c r="BF508"/>
  <c r="BE508"/>
  <c r="T508"/>
  <c r="R508"/>
  <c r="P508"/>
  <c r="BI504"/>
  <c r="BH504"/>
  <c r="BF504"/>
  <c r="BE504"/>
  <c r="T504"/>
  <c r="R504"/>
  <c r="P504"/>
  <c r="BI500"/>
  <c r="BH500"/>
  <c r="BF500"/>
  <c r="BE500"/>
  <c r="T500"/>
  <c r="R500"/>
  <c r="P500"/>
  <c r="BI492"/>
  <c r="BH492"/>
  <c r="BF492"/>
  <c r="BE492"/>
  <c r="T492"/>
  <c r="R492"/>
  <c r="P492"/>
  <c r="BI487"/>
  <c r="BH487"/>
  <c r="BF487"/>
  <c r="BE487"/>
  <c r="T487"/>
  <c r="R487"/>
  <c r="P487"/>
  <c r="BI485"/>
  <c r="BH485"/>
  <c r="BF485"/>
  <c r="BE485"/>
  <c r="T485"/>
  <c r="R485"/>
  <c r="P485"/>
  <c r="BI483"/>
  <c r="BH483"/>
  <c r="BF483"/>
  <c r="BE483"/>
  <c r="T483"/>
  <c r="R483"/>
  <c r="P483"/>
  <c r="BI479"/>
  <c r="BH479"/>
  <c r="BF479"/>
  <c r="BE479"/>
  <c r="T479"/>
  <c r="R479"/>
  <c r="P479"/>
  <c r="BI474"/>
  <c r="BH474"/>
  <c r="BF474"/>
  <c r="BE474"/>
  <c r="T474"/>
  <c r="R474"/>
  <c r="P474"/>
  <c r="BI471"/>
  <c r="BH471"/>
  <c r="BF471"/>
  <c r="BE471"/>
  <c r="T471"/>
  <c r="R471"/>
  <c r="P471"/>
  <c r="BI468"/>
  <c r="BH468"/>
  <c r="BF468"/>
  <c r="BE468"/>
  <c r="T468"/>
  <c r="R468"/>
  <c r="P468"/>
  <c r="BI460"/>
  <c r="BH460"/>
  <c r="BF460"/>
  <c r="BE460"/>
  <c r="T460"/>
  <c r="R460"/>
  <c r="P460"/>
  <c r="BI458"/>
  <c r="BH458"/>
  <c r="BF458"/>
  <c r="BE458"/>
  <c r="T458"/>
  <c r="R458"/>
  <c r="P458"/>
  <c r="BI448"/>
  <c r="BH448"/>
  <c r="BF448"/>
  <c r="BE448"/>
  <c r="T448"/>
  <c r="R448"/>
  <c r="P448"/>
  <c r="BI443"/>
  <c r="BH443"/>
  <c r="BF443"/>
  <c r="BE443"/>
  <c r="T443"/>
  <c r="R443"/>
  <c r="P443"/>
  <c r="BI439"/>
  <c r="BH439"/>
  <c r="BF439"/>
  <c r="BE439"/>
  <c r="T439"/>
  <c r="R439"/>
  <c r="P439"/>
  <c r="BI435"/>
  <c r="BH435"/>
  <c r="BF435"/>
  <c r="BE435"/>
  <c r="T435"/>
  <c r="R435"/>
  <c r="P435"/>
  <c r="BI431"/>
  <c r="BH431"/>
  <c r="BF431"/>
  <c r="BE431"/>
  <c r="T431"/>
  <c r="R431"/>
  <c r="P431"/>
  <c r="BI427"/>
  <c r="BH427"/>
  <c r="BF427"/>
  <c r="BE427"/>
  <c r="T427"/>
  <c r="R427"/>
  <c r="P427"/>
  <c r="BI423"/>
  <c r="BH423"/>
  <c r="BF423"/>
  <c r="BE423"/>
  <c r="T423"/>
  <c r="R423"/>
  <c r="P423"/>
  <c r="BI418"/>
  <c r="BH418"/>
  <c r="BF418"/>
  <c r="BE418"/>
  <c r="T418"/>
  <c r="R418"/>
  <c r="P418"/>
  <c r="BI411"/>
  <c r="BH411"/>
  <c r="BF411"/>
  <c r="BE411"/>
  <c r="T411"/>
  <c r="R411"/>
  <c r="P411"/>
  <c r="BI407"/>
  <c r="BH407"/>
  <c r="BF407"/>
  <c r="BE407"/>
  <c r="T407"/>
  <c r="R407"/>
  <c r="P407"/>
  <c r="BI403"/>
  <c r="BH403"/>
  <c r="BF403"/>
  <c r="BE403"/>
  <c r="T403"/>
  <c r="R403"/>
  <c r="P403"/>
  <c r="BI395"/>
  <c r="BH395"/>
  <c r="BF395"/>
  <c r="BE395"/>
  <c r="T395"/>
  <c r="R395"/>
  <c r="P395"/>
  <c r="BI389"/>
  <c r="BH389"/>
  <c r="BF389"/>
  <c r="BE389"/>
  <c r="T389"/>
  <c r="R389"/>
  <c r="P389"/>
  <c r="BI385"/>
  <c r="BH385"/>
  <c r="BF385"/>
  <c r="BE385"/>
  <c r="T385"/>
  <c r="R385"/>
  <c r="P385"/>
  <c r="BI378"/>
  <c r="BH378"/>
  <c r="BF378"/>
  <c r="BE378"/>
  <c r="T378"/>
  <c r="R378"/>
  <c r="P378"/>
  <c r="BI369"/>
  <c r="BH369"/>
  <c r="BF369"/>
  <c r="BE369"/>
  <c r="T369"/>
  <c r="R369"/>
  <c r="P369"/>
  <c r="BI365"/>
  <c r="BH365"/>
  <c r="BF365"/>
  <c r="BE365"/>
  <c r="T365"/>
  <c r="R365"/>
  <c r="P365"/>
  <c r="BI361"/>
  <c r="BH361"/>
  <c r="BF361"/>
  <c r="BE361"/>
  <c r="T361"/>
  <c r="R361"/>
  <c r="P361"/>
  <c r="BI357"/>
  <c r="BH357"/>
  <c r="BF357"/>
  <c r="BE357"/>
  <c r="T357"/>
  <c r="R357"/>
  <c r="P357"/>
  <c r="BI352"/>
  <c r="BH352"/>
  <c r="BF352"/>
  <c r="BE352"/>
  <c r="T352"/>
  <c r="R352"/>
  <c r="P352"/>
  <c r="BI350"/>
  <c r="BH350"/>
  <c r="BF350"/>
  <c r="BE350"/>
  <c r="T350"/>
  <c r="R350"/>
  <c r="P350"/>
  <c r="BI345"/>
  <c r="BH345"/>
  <c r="BF345"/>
  <c r="BE345"/>
  <c r="T345"/>
  <c r="R345"/>
  <c r="P345"/>
  <c r="BI338"/>
  <c r="BH338"/>
  <c r="BF338"/>
  <c r="BE338"/>
  <c r="T338"/>
  <c r="R338"/>
  <c r="P338"/>
  <c r="BI328"/>
  <c r="BH328"/>
  <c r="BF328"/>
  <c r="BE328"/>
  <c r="T328"/>
  <c r="R328"/>
  <c r="P328"/>
  <c r="BI326"/>
  <c r="BH326"/>
  <c r="BF326"/>
  <c r="BE326"/>
  <c r="T326"/>
  <c r="R326"/>
  <c r="P326"/>
  <c r="BI322"/>
  <c r="BH322"/>
  <c r="BF322"/>
  <c r="BE322"/>
  <c r="T322"/>
  <c r="R322"/>
  <c r="P322"/>
  <c r="BI320"/>
  <c r="BH320"/>
  <c r="BF320"/>
  <c r="BE320"/>
  <c r="T320"/>
  <c r="R320"/>
  <c r="P320"/>
  <c r="BI316"/>
  <c r="BH316"/>
  <c r="BF316"/>
  <c r="BE316"/>
  <c r="T316"/>
  <c r="R316"/>
  <c r="P316"/>
  <c r="BI311"/>
  <c r="BH311"/>
  <c r="BF311"/>
  <c r="BE311"/>
  <c r="T311"/>
  <c r="R311"/>
  <c r="P311"/>
  <c r="BI308"/>
  <c r="BH308"/>
  <c r="BF308"/>
  <c r="BE308"/>
  <c r="T308"/>
  <c r="R308"/>
  <c r="P308"/>
  <c r="BI306"/>
  <c r="BH306"/>
  <c r="BF306"/>
  <c r="BE306"/>
  <c r="T306"/>
  <c r="R306"/>
  <c r="P306"/>
  <c r="BI301"/>
  <c r="BH301"/>
  <c r="BF301"/>
  <c r="BE301"/>
  <c r="T301"/>
  <c r="R301"/>
  <c r="P301"/>
  <c r="BI297"/>
  <c r="BH297"/>
  <c r="BF297"/>
  <c r="BE297"/>
  <c r="T297"/>
  <c r="R297"/>
  <c r="P297"/>
  <c r="BI290"/>
  <c r="BH290"/>
  <c r="BF290"/>
  <c r="BE290"/>
  <c r="T290"/>
  <c r="R290"/>
  <c r="P290"/>
  <c r="BI286"/>
  <c r="BH286"/>
  <c r="BF286"/>
  <c r="BE286"/>
  <c r="T286"/>
  <c r="R286"/>
  <c r="P286"/>
  <c r="BI284"/>
  <c r="BH284"/>
  <c r="BF284"/>
  <c r="BE284"/>
  <c r="T284"/>
  <c r="R284"/>
  <c r="P284"/>
  <c r="BI278"/>
  <c r="BH278"/>
  <c r="BF278"/>
  <c r="BE278"/>
  <c r="T278"/>
  <c r="R278"/>
  <c r="P278"/>
  <c r="BI274"/>
  <c r="BH274"/>
  <c r="BF274"/>
  <c r="BE274"/>
  <c r="T274"/>
  <c r="R274"/>
  <c r="P274"/>
  <c r="BI269"/>
  <c r="BH269"/>
  <c r="BF269"/>
  <c r="BE269"/>
  <c r="T269"/>
  <c r="R269"/>
  <c r="P269"/>
  <c r="BI265"/>
  <c r="BH265"/>
  <c r="BF265"/>
  <c r="BE265"/>
  <c r="T265"/>
  <c r="R265"/>
  <c r="P265"/>
  <c r="BI259"/>
  <c r="BH259"/>
  <c r="BF259"/>
  <c r="BE259"/>
  <c r="T259"/>
  <c r="R259"/>
  <c r="P259"/>
  <c r="BI252"/>
  <c r="BH252"/>
  <c r="BF252"/>
  <c r="BE252"/>
  <c r="T252"/>
  <c r="R252"/>
  <c r="P252"/>
  <c r="BI248"/>
  <c r="BH248"/>
  <c r="BF248"/>
  <c r="BE248"/>
  <c r="T248"/>
  <c r="R248"/>
  <c r="P248"/>
  <c r="BI243"/>
  <c r="BH243"/>
  <c r="BF243"/>
  <c r="BE243"/>
  <c r="T243"/>
  <c r="R243"/>
  <c r="P243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1"/>
  <c r="BH231"/>
  <c r="BF231"/>
  <c r="BE231"/>
  <c r="T231"/>
  <c r="R231"/>
  <c r="P231"/>
  <c r="BI213"/>
  <c r="BH213"/>
  <c r="BF213"/>
  <c r="BE213"/>
  <c r="T213"/>
  <c r="R213"/>
  <c r="P213"/>
  <c r="BI211"/>
  <c r="BH211"/>
  <c r="BF211"/>
  <c r="BE211"/>
  <c r="T211"/>
  <c r="R211"/>
  <c r="P211"/>
  <c r="BI207"/>
  <c r="BH207"/>
  <c r="BF207"/>
  <c r="BE207"/>
  <c r="T207"/>
  <c r="R207"/>
  <c r="P207"/>
  <c r="BI203"/>
  <c r="BH203"/>
  <c r="BF203"/>
  <c r="BE203"/>
  <c r="T203"/>
  <c r="R203"/>
  <c r="P203"/>
  <c r="BI199"/>
  <c r="BH199"/>
  <c r="BF199"/>
  <c r="BE199"/>
  <c r="T199"/>
  <c r="R199"/>
  <c r="P199"/>
  <c r="BI197"/>
  <c r="BH197"/>
  <c r="BF197"/>
  <c r="BE197"/>
  <c r="T197"/>
  <c r="R197"/>
  <c r="P197"/>
  <c r="BI193"/>
  <c r="BH193"/>
  <c r="BF193"/>
  <c r="BE193"/>
  <c r="T193"/>
  <c r="R193"/>
  <c r="P193"/>
  <c r="BI182"/>
  <c r="BH182"/>
  <c r="BF182"/>
  <c r="BE182"/>
  <c r="T182"/>
  <c r="R182"/>
  <c r="P182"/>
  <c r="BI175"/>
  <c r="BH175"/>
  <c r="BF175"/>
  <c r="BE175"/>
  <c r="T175"/>
  <c r="R175"/>
  <c r="P175"/>
  <c r="BI169"/>
  <c r="BH169"/>
  <c r="BF169"/>
  <c r="BE169"/>
  <c r="T169"/>
  <c r="R169"/>
  <c r="P169"/>
  <c r="BI165"/>
  <c r="BH165"/>
  <c r="BF165"/>
  <c r="BE165"/>
  <c r="T165"/>
  <c r="R165"/>
  <c r="P165"/>
  <c r="BI163"/>
  <c r="BH163"/>
  <c r="BF163"/>
  <c r="BE163"/>
  <c r="T163"/>
  <c r="R163"/>
  <c r="P163"/>
  <c r="BI153"/>
  <c r="BH153"/>
  <c r="BF153"/>
  <c r="BE153"/>
  <c r="T153"/>
  <c r="R153"/>
  <c r="P153"/>
  <c r="F144"/>
  <c r="E142"/>
  <c r="F89"/>
  <c r="E87"/>
  <c r="J24"/>
  <c r="E24"/>
  <c r="J147"/>
  <c r="J23"/>
  <c r="J21"/>
  <c r="E21"/>
  <c r="J146"/>
  <c r="J20"/>
  <c r="J18"/>
  <c r="E18"/>
  <c r="F92"/>
  <c r="J17"/>
  <c r="J15"/>
  <c r="E15"/>
  <c r="F91"/>
  <c r="J14"/>
  <c r="J12"/>
  <c r="J144"/>
  <c r="E7"/>
  <c r="E140"/>
  <c i="1" r="L90"/>
  <c r="AM90"/>
  <c r="AM89"/>
  <c r="L89"/>
  <c r="AM87"/>
  <c r="L87"/>
  <c r="L85"/>
  <c r="L84"/>
  <c i="2" r="J1562"/>
  <c r="BK1514"/>
  <c r="BK1474"/>
  <c r="J1461"/>
  <c r="BK1443"/>
  <c r="J1415"/>
  <c r="J1383"/>
  <c r="J1373"/>
  <c r="BK1346"/>
  <c r="J1311"/>
  <c r="BK1283"/>
  <c r="BK1258"/>
  <c r="BK1238"/>
  <c r="BK1216"/>
  <c r="BK1198"/>
  <c r="BK1170"/>
  <c r="BK1150"/>
  <c r="J1142"/>
  <c r="BK1122"/>
  <c r="BK1106"/>
  <c r="BK1094"/>
  <c r="J1086"/>
  <c r="BK1058"/>
  <c r="J1042"/>
  <c r="J1036"/>
  <c r="BK1012"/>
  <c r="J1003"/>
  <c r="J970"/>
  <c r="J958"/>
  <c r="BK942"/>
  <c r="J913"/>
  <c r="BK880"/>
  <c r="BK849"/>
  <c r="BK835"/>
  <c r="J801"/>
  <c r="J779"/>
  <c r="BK741"/>
  <c r="J696"/>
  <c r="BK675"/>
  <c r="BK655"/>
  <c r="J630"/>
  <c r="BK611"/>
  <c r="BK583"/>
  <c r="BK571"/>
  <c r="BK554"/>
  <c r="J520"/>
  <c r="BK483"/>
  <c r="J431"/>
  <c r="BK361"/>
  <c r="J345"/>
  <c r="BK311"/>
  <c r="BK274"/>
  <c r="BK231"/>
  <c r="J193"/>
  <c r="J1529"/>
  <c r="J1498"/>
  <c r="BK1459"/>
  <c r="J1447"/>
  <c r="J1419"/>
  <c r="J1391"/>
  <c r="J1352"/>
  <c r="J1317"/>
  <c r="J1299"/>
  <c r="BK1279"/>
  <c r="BK1254"/>
  <c r="J1242"/>
  <c r="J1204"/>
  <c r="BK1185"/>
  <c r="J1172"/>
  <c r="BK1154"/>
  <c r="BK1136"/>
  <c r="J1118"/>
  <c r="J1106"/>
  <c r="BK1088"/>
  <c r="J1072"/>
  <c r="J1044"/>
  <c r="BK1024"/>
  <c r="BK1008"/>
  <c r="J997"/>
  <c r="J989"/>
  <c r="J973"/>
  <c r="BK948"/>
  <c r="BK930"/>
  <c r="J915"/>
  <c r="J901"/>
  <c r="BK890"/>
  <c r="J866"/>
  <c r="BK837"/>
  <c r="J795"/>
  <c r="J736"/>
  <c r="BK700"/>
  <c r="J675"/>
  <c r="J653"/>
  <c r="BK634"/>
  <c r="BK573"/>
  <c r="J569"/>
  <c r="BK557"/>
  <c r="BK552"/>
  <c r="J548"/>
  <c r="BK536"/>
  <c r="BK528"/>
  <c r="J516"/>
  <c r="BK512"/>
  <c r="J492"/>
  <c r="J483"/>
  <c r="BK479"/>
  <c r="BK474"/>
  <c r="J474"/>
  <c r="J471"/>
  <c r="BK468"/>
  <c r="J460"/>
  <c r="BK448"/>
  <c r="BK427"/>
  <c r="J385"/>
  <c r="J350"/>
  <c r="BK308"/>
  <c r="BK278"/>
  <c r="BK243"/>
  <c r="BK213"/>
  <c r="J153"/>
  <c r="BK1527"/>
  <c r="J1493"/>
  <c r="J1477"/>
  <c r="J1453"/>
  <c r="BK1436"/>
  <c r="BK1421"/>
  <c r="J1393"/>
  <c r="J1379"/>
  <c r="BK1367"/>
  <c r="J1356"/>
  <c r="J1346"/>
  <c r="BK1320"/>
  <c r="BK1295"/>
  <c r="J1258"/>
  <c r="BK1231"/>
  <c r="BK1214"/>
  <c r="J1185"/>
  <c r="BK1160"/>
  <c r="BK1142"/>
  <c r="BK1118"/>
  <c r="J1092"/>
  <c r="BK1074"/>
  <c r="J1058"/>
  <c r="BK1044"/>
  <c r="BK1021"/>
  <c r="BK1010"/>
  <c r="BK987"/>
  <c r="BK970"/>
  <c r="BK956"/>
  <c r="BK938"/>
  <c r="BK915"/>
  <c r="J897"/>
  <c r="BK878"/>
  <c r="J852"/>
  <c r="BK785"/>
  <c r="BK761"/>
  <c r="J727"/>
  <c r="BK704"/>
  <c r="BK684"/>
  <c r="J651"/>
  <c r="BK630"/>
  <c r="BK617"/>
  <c r="BK609"/>
  <c r="BK595"/>
  <c r="J585"/>
  <c r="J567"/>
  <c r="BK546"/>
  <c r="J528"/>
  <c r="J443"/>
  <c r="J395"/>
  <c r="BK365"/>
  <c r="J301"/>
  <c r="BK269"/>
  <c r="J237"/>
  <c r="J203"/>
  <c r="J182"/>
  <c i="1" r="AS94"/>
  <c i="2" r="BK1533"/>
  <c r="BK1505"/>
  <c r="BK1463"/>
  <c r="BK1449"/>
  <c r="J1421"/>
  <c r="BK1383"/>
  <c r="BK1364"/>
  <c r="J1340"/>
  <c r="BK1317"/>
  <c r="BK1301"/>
  <c r="J1264"/>
  <c r="BK1242"/>
  <c r="BK1220"/>
  <c r="J1193"/>
  <c r="J1183"/>
  <c r="BK1166"/>
  <c r="BK1152"/>
  <c r="J1128"/>
  <c r="J1102"/>
  <c r="BK1086"/>
  <c r="BK1060"/>
  <c r="J1008"/>
  <c r="BK993"/>
  <c r="J979"/>
  <c r="J968"/>
  <c r="J954"/>
  <c r="J938"/>
  <c r="BK921"/>
  <c r="J878"/>
  <c r="J845"/>
  <c r="J813"/>
  <c r="BK773"/>
  <c r="BK732"/>
  <c r="J690"/>
  <c r="BK669"/>
  <c r="BK653"/>
  <c r="BK638"/>
  <c r="BK624"/>
  <c r="J593"/>
  <c r="BK585"/>
  <c r="BK567"/>
  <c r="J542"/>
  <c r="J504"/>
  <c r="J487"/>
  <c r="BK418"/>
  <c r="BK389"/>
  <c r="BK338"/>
  <c r="J311"/>
  <c r="BK284"/>
  <c r="BK239"/>
  <c r="BK197"/>
  <c i="3" r="BK123"/>
  <c r="BK125"/>
  <c r="J121"/>
  <c i="4" r="BK128"/>
  <c r="BK140"/>
  <c r="J145"/>
  <c r="BK142"/>
  <c i="2" r="J1584"/>
  <c r="BK1546"/>
  <c r="J1505"/>
  <c r="BK1477"/>
  <c r="J1465"/>
  <c r="BK1447"/>
  <c r="BK1431"/>
  <c r="BK1393"/>
  <c r="J1381"/>
  <c r="BK1354"/>
  <c r="BK1342"/>
  <c r="J1313"/>
  <c r="J1287"/>
  <c r="J1254"/>
  <c r="J1227"/>
  <c r="BK1210"/>
  <c r="J1191"/>
  <c r="BK1168"/>
  <c r="J1148"/>
  <c r="BK1134"/>
  <c r="J1112"/>
  <c r="J1100"/>
  <c r="J1088"/>
  <c r="BK1072"/>
  <c r="BK1048"/>
  <c r="BK1036"/>
  <c r="J1017"/>
  <c r="BK997"/>
  <c r="BK968"/>
  <c r="J946"/>
  <c r="BK927"/>
  <c r="BK901"/>
  <c r="BK860"/>
  <c r="BK845"/>
  <c r="BK817"/>
  <c r="J789"/>
  <c r="J757"/>
  <c r="BK719"/>
  <c r="BK692"/>
  <c r="BK673"/>
  <c r="BK651"/>
  <c r="BK622"/>
  <c r="BK613"/>
  <c r="J603"/>
  <c r="BK577"/>
  <c r="J563"/>
  <c r="J532"/>
  <c r="J500"/>
  <c r="J448"/>
  <c r="J403"/>
  <c r="J352"/>
  <c r="J328"/>
  <c r="J290"/>
  <c r="J265"/>
  <c r="J213"/>
  <c r="J1569"/>
  <c r="BK1509"/>
  <c r="BK1487"/>
  <c r="BK1455"/>
  <c r="BK1433"/>
  <c r="BK1411"/>
  <c r="BK1381"/>
  <c r="J1360"/>
  <c r="J1328"/>
  <c r="J1295"/>
  <c r="J1275"/>
  <c r="BK1264"/>
  <c r="BK1234"/>
  <c r="BK1187"/>
  <c r="J1168"/>
  <c r="J1152"/>
  <c r="BK1138"/>
  <c r="J1120"/>
  <c r="BK1096"/>
  <c r="BK1076"/>
  <c r="BK1050"/>
  <c r="J1021"/>
  <c r="J1005"/>
  <c r="J993"/>
  <c r="J987"/>
  <c r="BK954"/>
  <c r="BK934"/>
  <c r="J921"/>
  <c r="BK911"/>
  <c r="BK897"/>
  <c r="BK874"/>
  <c r="J849"/>
  <c r="J827"/>
  <c r="J777"/>
  <c r="J749"/>
  <c r="BK713"/>
  <c r="BK686"/>
  <c r="BK665"/>
  <c r="BK640"/>
  <c r="J626"/>
  <c r="J609"/>
  <c r="BK587"/>
  <c r="J439"/>
  <c r="BK403"/>
  <c r="J365"/>
  <c r="BK345"/>
  <c r="BK306"/>
  <c r="J269"/>
  <c r="J241"/>
  <c r="BK203"/>
  <c r="BK175"/>
  <c r="J1538"/>
  <c r="J1514"/>
  <c r="J1485"/>
  <c r="J1463"/>
  <c r="BK1445"/>
  <c r="J1429"/>
  <c r="BK1415"/>
  <c r="J1389"/>
  <c r="BK1373"/>
  <c r="J1362"/>
  <c r="J1348"/>
  <c r="BK1328"/>
  <c r="BK1305"/>
  <c r="BK1275"/>
  <c r="J1238"/>
  <c r="J1220"/>
  <c r="J1208"/>
  <c r="BK1183"/>
  <c r="J1158"/>
  <c r="J1138"/>
  <c r="BK1120"/>
  <c r="J1110"/>
  <c r="BK1080"/>
  <c r="BK1064"/>
  <c r="J1048"/>
  <c r="J1030"/>
  <c r="J1014"/>
  <c r="BK999"/>
  <c r="BK983"/>
  <c r="J964"/>
  <c r="BK952"/>
  <c r="J934"/>
  <c r="BK923"/>
  <c r="BK904"/>
  <c r="BK870"/>
  <c r="BK847"/>
  <c r="BK827"/>
  <c r="J741"/>
  <c r="J719"/>
  <c r="BK690"/>
  <c r="BK677"/>
  <c r="J645"/>
  <c r="J636"/>
  <c r="J624"/>
  <c r="BK607"/>
  <c r="BK593"/>
  <c r="J583"/>
  <c r="J559"/>
  <c r="BK542"/>
  <c r="BK516"/>
  <c r="BK435"/>
  <c r="J407"/>
  <c r="BK369"/>
  <c r="BK316"/>
  <c r="BK286"/>
  <c r="BK252"/>
  <c r="J235"/>
  <c r="J197"/>
  <c r="BK169"/>
  <c r="BK1606"/>
  <c r="J1604"/>
  <c r="BK1599"/>
  <c r="BK1595"/>
  <c r="J1591"/>
  <c r="BK1562"/>
  <c r="J1541"/>
  <c r="BK1523"/>
  <c r="BK1498"/>
  <c r="J1474"/>
  <c r="J1455"/>
  <c r="BK1417"/>
  <c r="BK1377"/>
  <c r="BK1352"/>
  <c r="J1338"/>
  <c r="J1324"/>
  <c r="BK1309"/>
  <c r="BK1271"/>
  <c r="BK1252"/>
  <c r="BK1227"/>
  <c r="BK1208"/>
  <c r="BK1189"/>
  <c r="J1176"/>
  <c r="J1156"/>
  <c r="J1134"/>
  <c r="J1114"/>
  <c r="BK1098"/>
  <c r="BK1084"/>
  <c r="J1068"/>
  <c r="BK1042"/>
  <c r="J1001"/>
  <c r="BK989"/>
  <c r="J977"/>
  <c r="J956"/>
  <c r="J944"/>
  <c r="BK917"/>
  <c r="J874"/>
  <c r="BK839"/>
  <c r="BK795"/>
  <c r="J765"/>
  <c r="BK757"/>
  <c r="BK696"/>
  <c r="J677"/>
  <c r="J663"/>
  <c r="BK642"/>
  <c r="BK628"/>
  <c r="J607"/>
  <c r="J591"/>
  <c r="BK581"/>
  <c r="J557"/>
  <c r="BK520"/>
  <c r="BK492"/>
  <c r="BK458"/>
  <c r="BK411"/>
  <c r="J369"/>
  <c r="BK326"/>
  <c r="J316"/>
  <c r="BK297"/>
  <c r="J252"/>
  <c r="J207"/>
  <c i="3" r="BK129"/>
  <c r="J127"/>
  <c r="BK121"/>
  <c i="4" r="J133"/>
  <c r="BK149"/>
  <c r="BK125"/>
  <c r="J131"/>
  <c r="BK131"/>
  <c i="2" r="BK1569"/>
  <c r="BK1538"/>
  <c r="J1481"/>
  <c r="BK1472"/>
  <c r="BK1453"/>
  <c r="J1433"/>
  <c r="J1411"/>
  <c r="BK1389"/>
  <c r="BK1379"/>
  <c r="J1350"/>
  <c r="BK1324"/>
  <c r="BK1289"/>
  <c r="J1262"/>
  <c r="BK1246"/>
  <c r="BK1204"/>
  <c r="J1189"/>
  <c r="J1166"/>
  <c r="BK1144"/>
  <c r="BK1132"/>
  <c r="BK1110"/>
  <c r="BK1102"/>
  <c r="BK1090"/>
  <c r="J1078"/>
  <c r="J1046"/>
  <c r="J1040"/>
  <c r="BK1019"/>
  <c r="BK1005"/>
  <c r="BK979"/>
  <c r="J960"/>
  <c r="J923"/>
  <c r="J885"/>
  <c r="BK852"/>
  <c r="J839"/>
  <c r="BK813"/>
  <c r="J781"/>
  <c r="J753"/>
  <c r="BK708"/>
  <c r="J688"/>
  <c r="BK667"/>
  <c r="BK647"/>
  <c r="BK615"/>
  <c r="J597"/>
  <c r="J573"/>
  <c r="J552"/>
  <c r="BK524"/>
  <c r="BK487"/>
  <c r="J423"/>
  <c r="BK350"/>
  <c r="BK322"/>
  <c r="J286"/>
  <c r="J259"/>
  <c r="BK199"/>
  <c r="J1533"/>
  <c r="BK1502"/>
  <c r="J1467"/>
  <c r="BK1451"/>
  <c r="J1441"/>
  <c r="J1417"/>
  <c r="BK1385"/>
  <c r="BK1362"/>
  <c r="BK1332"/>
  <c r="J1305"/>
  <c r="BK1287"/>
  <c r="J1267"/>
  <c r="J1225"/>
  <c r="J1196"/>
  <c r="BK1176"/>
  <c r="J1164"/>
  <c r="J1150"/>
  <c r="BK1130"/>
  <c r="BK1112"/>
  <c r="BK1092"/>
  <c r="J1064"/>
  <c r="BK1032"/>
  <c r="J1019"/>
  <c r="BK1001"/>
  <c r="J991"/>
  <c r="BK975"/>
  <c r="J950"/>
  <c r="J927"/>
  <c r="J917"/>
  <c r="J909"/>
  <c r="J893"/>
  <c r="J870"/>
  <c r="BK841"/>
  <c r="J817"/>
  <c r="BK789"/>
  <c r="J769"/>
  <c r="J723"/>
  <c r="J692"/>
  <c r="BK659"/>
  <c r="BK636"/>
  <c r="J617"/>
  <c r="J595"/>
  <c r="J581"/>
  <c r="BK559"/>
  <c r="J546"/>
  <c r="J524"/>
  <c r="BK504"/>
  <c r="J479"/>
  <c r="BK471"/>
  <c r="J468"/>
  <c r="J458"/>
  <c r="J435"/>
  <c r="J389"/>
  <c r="BK352"/>
  <c r="J338"/>
  <c r="BK290"/>
  <c r="BK265"/>
  <c r="BK237"/>
  <c r="BK182"/>
  <c r="BK1557"/>
  <c r="BK1521"/>
  <c r="J1491"/>
  <c r="J1472"/>
  <c r="J1449"/>
  <c r="J1431"/>
  <c r="BK1419"/>
  <c r="BK1391"/>
  <c r="J1377"/>
  <c r="BK1360"/>
  <c r="J1342"/>
  <c r="J1332"/>
  <c r="J1309"/>
  <c r="J1289"/>
  <c r="BK1248"/>
  <c r="BK1218"/>
  <c r="J1200"/>
  <c r="BK1179"/>
  <c r="BK1148"/>
  <c r="J1132"/>
  <c r="BK1114"/>
  <c r="J1084"/>
  <c r="BK1068"/>
  <c r="BK1052"/>
  <c r="J1032"/>
  <c r="J1012"/>
  <c r="BK991"/>
  <c r="BK977"/>
  <c r="J962"/>
  <c r="BK944"/>
  <c r="J930"/>
  <c r="J911"/>
  <c r="BK885"/>
  <c r="J856"/>
  <c r="BK779"/>
  <c r="BK753"/>
  <c r="BK723"/>
  <c r="J708"/>
  <c r="BK688"/>
  <c r="J669"/>
  <c r="J642"/>
  <c r="BK626"/>
  <c r="J615"/>
  <c r="BK603"/>
  <c r="BK591"/>
  <c r="BK579"/>
  <c r="BK563"/>
  <c r="BK548"/>
  <c r="J512"/>
  <c r="J427"/>
  <c r="BK385"/>
  <c r="BK328"/>
  <c r="J297"/>
  <c r="J243"/>
  <c r="BK207"/>
  <c r="J175"/>
  <c r="BK153"/>
  <c r="BK1604"/>
  <c r="J1602"/>
  <c r="J1595"/>
  <c r="BK1584"/>
  <c r="J1557"/>
  <c r="BK1529"/>
  <c r="J1502"/>
  <c r="BK1485"/>
  <c r="BK1461"/>
  <c r="BK1429"/>
  <c r="J1385"/>
  <c r="BK1356"/>
  <c r="BK1348"/>
  <c r="J1320"/>
  <c r="BK1291"/>
  <c r="J1248"/>
  <c r="BK1225"/>
  <c r="J1198"/>
  <c r="J1187"/>
  <c r="J1170"/>
  <c r="BK1158"/>
  <c r="J1144"/>
  <c r="J1126"/>
  <c r="J1096"/>
  <c r="J1080"/>
  <c r="J1074"/>
  <c r="BK1046"/>
  <c r="BK1030"/>
  <c r="J995"/>
  <c r="J985"/>
  <c r="BK964"/>
  <c r="J952"/>
  <c r="BK936"/>
  <c r="J919"/>
  <c r="J860"/>
  <c r="BK832"/>
  <c r="BK777"/>
  <c r="BK749"/>
  <c r="J700"/>
  <c r="J684"/>
  <c r="J667"/>
  <c r="J655"/>
  <c r="J634"/>
  <c r="J622"/>
  <c r="J605"/>
  <c r="J587"/>
  <c r="J577"/>
  <c r="J536"/>
  <c r="BK500"/>
  <c r="BK485"/>
  <c r="BK439"/>
  <c r="BK407"/>
  <c r="J361"/>
  <c r="J322"/>
  <c r="BK301"/>
  <c r="BK259"/>
  <c r="J231"/>
  <c r="BK163"/>
  <c i="3" r="BK127"/>
  <c r="J125"/>
  <c r="BK119"/>
  <c i="4" r="J142"/>
  <c r="J125"/>
  <c r="BK136"/>
  <c r="J140"/>
  <c r="J128"/>
  <c i="2" r="J1582"/>
  <c r="BK1541"/>
  <c r="BK1493"/>
  <c r="BK1467"/>
  <c r="J1451"/>
  <c r="J1436"/>
  <c r="BK1405"/>
  <c r="BK1387"/>
  <c r="J1367"/>
  <c r="BK1338"/>
  <c r="BK1299"/>
  <c r="J1279"/>
  <c r="J1252"/>
  <c r="J1218"/>
  <c r="BK1200"/>
  <c r="BK1172"/>
  <c r="BK1164"/>
  <c r="J1136"/>
  <c r="BK1126"/>
  <c r="BK1108"/>
  <c r="J1098"/>
  <c r="BK1082"/>
  <c r="J1054"/>
  <c r="BK1040"/>
  <c r="J1024"/>
  <c r="J1010"/>
  <c r="BK981"/>
  <c r="BK962"/>
  <c r="J948"/>
  <c r="J936"/>
  <c r="BK909"/>
  <c r="BK866"/>
  <c r="J847"/>
  <c r="J832"/>
  <c r="J785"/>
  <c r="BK765"/>
  <c r="BK736"/>
  <c r="J694"/>
  <c r="BK682"/>
  <c r="BK663"/>
  <c r="J638"/>
  <c r="BK605"/>
  <c r="BK597"/>
  <c r="BK569"/>
  <c r="J550"/>
  <c r="BK508"/>
  <c r="BK460"/>
  <c r="J411"/>
  <c r="J357"/>
  <c r="BK320"/>
  <c r="J278"/>
  <c r="J239"/>
  <c r="J211"/>
  <c r="J165"/>
  <c r="J1521"/>
  <c r="BK1491"/>
  <c r="J1457"/>
  <c r="J1443"/>
  <c r="BK1423"/>
  <c r="BK1399"/>
  <c r="BK1371"/>
  <c r="BK1336"/>
  <c r="BK1311"/>
  <c r="J1291"/>
  <c r="J1271"/>
  <c r="J1246"/>
  <c r="J1214"/>
  <c r="BK1193"/>
  <c r="BK1181"/>
  <c r="BK1156"/>
  <c r="J1146"/>
  <c r="J1122"/>
  <c r="BK1100"/>
  <c r="J1082"/>
  <c r="BK1054"/>
  <c r="BK1026"/>
  <c r="BK1017"/>
  <c r="BK995"/>
  <c r="J981"/>
  <c r="BK958"/>
  <c r="J942"/>
  <c r="BK919"/>
  <c r="J904"/>
  <c r="J880"/>
  <c r="BK864"/>
  <c r="J835"/>
  <c r="BK801"/>
  <c r="J773"/>
  <c r="BK727"/>
  <c r="BK694"/>
  <c r="J673"/>
  <c r="J647"/>
  <c r="BK632"/>
  <c r="J418"/>
  <c r="BK378"/>
  <c r="J326"/>
  <c r="J284"/>
  <c r="BK248"/>
  <c r="BK235"/>
  <c r="J199"/>
  <c r="J169"/>
  <c r="J1523"/>
  <c r="J1509"/>
  <c r="BK1481"/>
  <c r="J1459"/>
  <c r="BK1441"/>
  <c r="J1423"/>
  <c r="J1405"/>
  <c r="J1387"/>
  <c r="J1364"/>
  <c r="J1354"/>
  <c r="BK1340"/>
  <c r="J1301"/>
  <c r="BK1267"/>
  <c r="J1234"/>
  <c r="J1216"/>
  <c r="BK1196"/>
  <c r="J1181"/>
  <c r="J1154"/>
  <c r="BK1128"/>
  <c r="J1094"/>
  <c r="BK1078"/>
  <c r="J1060"/>
  <c r="J1050"/>
  <c r="J1026"/>
  <c r="BK1003"/>
  <c r="BK985"/>
  <c r="BK973"/>
  <c r="BK946"/>
  <c r="BK932"/>
  <c r="BK913"/>
  <c r="BK893"/>
  <c r="J864"/>
  <c r="J841"/>
  <c r="BK769"/>
  <c r="J732"/>
  <c r="J713"/>
  <c r="J686"/>
  <c r="J659"/>
  <c r="J640"/>
  <c r="J628"/>
  <c r="J611"/>
  <c r="J599"/>
  <c r="BK589"/>
  <c r="J571"/>
  <c r="BK550"/>
  <c r="BK532"/>
  <c r="J485"/>
  <c r="BK423"/>
  <c r="J378"/>
  <c r="J308"/>
  <c r="J274"/>
  <c r="BK241"/>
  <c r="BK211"/>
  <c r="BK193"/>
  <c r="J163"/>
  <c r="J1606"/>
  <c r="BK1602"/>
  <c r="J1599"/>
  <c r="BK1591"/>
  <c r="BK1582"/>
  <c r="J1546"/>
  <c r="J1527"/>
  <c r="J1487"/>
  <c r="BK1465"/>
  <c r="BK1457"/>
  <c r="J1445"/>
  <c r="J1399"/>
  <c r="J1371"/>
  <c r="BK1350"/>
  <c r="J1336"/>
  <c r="BK1313"/>
  <c r="J1283"/>
  <c r="BK1262"/>
  <c r="J1231"/>
  <c r="J1210"/>
  <c r="BK1191"/>
  <c r="J1179"/>
  <c r="J1160"/>
  <c r="BK1146"/>
  <c r="J1130"/>
  <c r="J1108"/>
  <c r="J1090"/>
  <c r="J1076"/>
  <c r="J1052"/>
  <c r="BK1014"/>
  <c r="J999"/>
  <c r="J983"/>
  <c r="J975"/>
  <c r="BK960"/>
  <c r="BK950"/>
  <c r="J932"/>
  <c r="J890"/>
  <c r="BK856"/>
  <c r="J837"/>
  <c r="BK781"/>
  <c r="J761"/>
  <c r="J704"/>
  <c r="J682"/>
  <c r="J665"/>
  <c r="BK645"/>
  <c r="J632"/>
  <c r="J613"/>
  <c r="BK599"/>
  <c r="J589"/>
  <c r="J579"/>
  <c r="J554"/>
  <c r="J508"/>
  <c r="BK443"/>
  <c r="BK431"/>
  <c r="BK395"/>
  <c r="BK357"/>
  <c r="J320"/>
  <c r="J306"/>
  <c r="J248"/>
  <c r="BK165"/>
  <c i="3" r="J129"/>
  <c r="J123"/>
  <c r="J119"/>
  <c i="4" r="J149"/>
  <c r="BK145"/>
  <c r="BK133"/>
  <c r="J136"/>
  <c i="2" l="1" r="P152"/>
  <c r="BK247"/>
  <c r="J247"/>
  <c r="J99"/>
  <c r="BK273"/>
  <c r="J273"/>
  <c r="J100"/>
  <c r="T273"/>
  <c r="BK310"/>
  <c r="J310"/>
  <c r="J101"/>
  <c r="R310"/>
  <c r="BK337"/>
  <c r="J337"/>
  <c r="J102"/>
  <c r="R337"/>
  <c r="P356"/>
  <c r="BK556"/>
  <c r="J556"/>
  <c r="J104"/>
  <c r="R556"/>
  <c r="R152"/>
  <c r="R247"/>
  <c r="T247"/>
  <c r="R273"/>
  <c r="P310"/>
  <c r="T310"/>
  <c r="P337"/>
  <c r="T337"/>
  <c r="T356"/>
  <c r="BK644"/>
  <c r="J644"/>
  <c r="J105"/>
  <c r="R644"/>
  <c r="T834"/>
  <c r="P855"/>
  <c r="P892"/>
  <c r="T892"/>
  <c r="R903"/>
  <c r="P929"/>
  <c r="BK972"/>
  <c r="J972"/>
  <c r="J113"/>
  <c r="R972"/>
  <c r="BK1007"/>
  <c r="J1007"/>
  <c r="J114"/>
  <c r="T1007"/>
  <c r="BK1016"/>
  <c r="J1016"/>
  <c r="J115"/>
  <c r="R1016"/>
  <c r="T1023"/>
  <c r="BK1195"/>
  <c r="J1195"/>
  <c r="J118"/>
  <c r="R1195"/>
  <c r="R1233"/>
  <c r="P1266"/>
  <c r="BK1319"/>
  <c r="J1319"/>
  <c r="J121"/>
  <c r="T1319"/>
  <c r="R1366"/>
  <c r="P1435"/>
  <c r="BK1476"/>
  <c r="J1476"/>
  <c r="J124"/>
  <c r="T1476"/>
  <c r="R1504"/>
  <c r="P1513"/>
  <c r="BK1540"/>
  <c r="J1540"/>
  <c r="J127"/>
  <c r="BK1561"/>
  <c r="J1561"/>
  <c r="J128"/>
  <c r="T1561"/>
  <c r="T1590"/>
  <c r="T1601"/>
  <c i="3" r="P118"/>
  <c r="P117"/>
  <c i="1" r="AU96"/>
  <c i="4" r="T124"/>
  <c r="R130"/>
  <c r="P139"/>
  <c i="2" r="P644"/>
  <c r="BK834"/>
  <c r="J834"/>
  <c r="J106"/>
  <c r="P834"/>
  <c r="BK855"/>
  <c r="J855"/>
  <c r="J109"/>
  <c r="T855"/>
  <c r="BK903"/>
  <c r="J903"/>
  <c r="J111"/>
  <c r="P903"/>
  <c r="BK929"/>
  <c r="J929"/>
  <c r="J112"/>
  <c r="T929"/>
  <c r="BK1023"/>
  <c r="J1023"/>
  <c r="J116"/>
  <c r="P1023"/>
  <c r="BK1178"/>
  <c r="J1178"/>
  <c r="J117"/>
  <c r="R1178"/>
  <c r="T1178"/>
  <c r="T1195"/>
  <c r="P1233"/>
  <c r="BK1266"/>
  <c r="J1266"/>
  <c r="J120"/>
  <c r="T1266"/>
  <c r="R1319"/>
  <c r="P1366"/>
  <c r="BK1435"/>
  <c r="J1435"/>
  <c r="J123"/>
  <c r="T1435"/>
  <c r="R1476"/>
  <c r="BK1504"/>
  <c r="J1504"/>
  <c r="J125"/>
  <c r="BK1513"/>
  <c r="J1513"/>
  <c r="J126"/>
  <c r="R1513"/>
  <c r="P1540"/>
  <c r="T1540"/>
  <c r="R1561"/>
  <c r="P1590"/>
  <c r="BK1601"/>
  <c r="J1601"/>
  <c r="J130"/>
  <c r="R1601"/>
  <c i="3" r="BK118"/>
  <c r="J118"/>
  <c r="J97"/>
  <c r="R118"/>
  <c r="R117"/>
  <c i="4" r="P124"/>
  <c r="BK130"/>
  <c r="J130"/>
  <c r="J99"/>
  <c r="T130"/>
  <c r="R139"/>
  <c i="2" r="BK152"/>
  <c r="J152"/>
  <c r="J98"/>
  <c r="T152"/>
  <c r="P247"/>
  <c r="P273"/>
  <c r="BK356"/>
  <c r="J356"/>
  <c r="J103"/>
  <c r="R356"/>
  <c r="P556"/>
  <c r="T556"/>
  <c r="T644"/>
  <c r="R834"/>
  <c r="R855"/>
  <c r="BK892"/>
  <c r="J892"/>
  <c r="J110"/>
  <c r="R892"/>
  <c r="T903"/>
  <c r="R929"/>
  <c r="P972"/>
  <c r="T972"/>
  <c r="P1007"/>
  <c r="R1007"/>
  <c r="P1016"/>
  <c r="T1016"/>
  <c r="R1023"/>
  <c r="P1178"/>
  <c r="P1195"/>
  <c r="BK1233"/>
  <c r="J1233"/>
  <c r="J119"/>
  <c r="T1233"/>
  <c r="R1266"/>
  <c r="P1319"/>
  <c r="BK1366"/>
  <c r="J1366"/>
  <c r="J122"/>
  <c r="T1366"/>
  <c r="R1435"/>
  <c r="P1476"/>
  <c r="P1504"/>
  <c r="T1504"/>
  <c r="T1513"/>
  <c r="R1540"/>
  <c r="P1561"/>
  <c r="BK1590"/>
  <c r="J1590"/>
  <c r="J129"/>
  <c r="R1590"/>
  <c r="P1601"/>
  <c i="3" r="T118"/>
  <c r="T117"/>
  <c i="4" r="BK124"/>
  <c r="J124"/>
  <c r="J98"/>
  <c r="R124"/>
  <c r="R123"/>
  <c r="R122"/>
  <c r="P130"/>
  <c r="BK139"/>
  <c r="J139"/>
  <c r="J100"/>
  <c r="T139"/>
  <c r="BK144"/>
  <c r="J144"/>
  <c r="J101"/>
  <c r="BK148"/>
  <c r="J148"/>
  <c r="J102"/>
  <c i="2" r="BK851"/>
  <c r="J851"/>
  <c r="J107"/>
  <c i="4" r="E85"/>
  <c r="J116"/>
  <c r="BG128"/>
  <c r="BG140"/>
  <c r="F92"/>
  <c r="BG131"/>
  <c r="BG133"/>
  <c r="BG136"/>
  <c r="BG142"/>
  <c r="BG145"/>
  <c r="BG125"/>
  <c r="BG149"/>
  <c i="3" r="BG119"/>
  <c r="BG125"/>
  <c r="BG127"/>
  <c r="F92"/>
  <c r="BG123"/>
  <c r="BG129"/>
  <c r="E85"/>
  <c r="J89"/>
  <c r="BG121"/>
  <c i="2" r="J91"/>
  <c r="F147"/>
  <c r="BG163"/>
  <c r="BG182"/>
  <c r="BG193"/>
  <c r="BG203"/>
  <c r="BG213"/>
  <c r="BG231"/>
  <c r="BG278"/>
  <c r="BG290"/>
  <c r="BG308"/>
  <c r="BG316"/>
  <c r="BG328"/>
  <c r="BG345"/>
  <c r="BG385"/>
  <c r="BG389"/>
  <c r="BG395"/>
  <c r="BG411"/>
  <c r="BG479"/>
  <c r="BG485"/>
  <c r="BG492"/>
  <c r="BG516"/>
  <c r="BG524"/>
  <c r="BG542"/>
  <c r="BG563"/>
  <c r="BG569"/>
  <c r="BG573"/>
  <c r="BG583"/>
  <c r="BG585"/>
  <c r="BG591"/>
  <c r="BG597"/>
  <c r="BG611"/>
  <c r="BG617"/>
  <c r="BG622"/>
  <c r="BG626"/>
  <c r="BG636"/>
  <c r="BG640"/>
  <c r="BG651"/>
  <c r="BG675"/>
  <c r="BG694"/>
  <c r="BG727"/>
  <c r="BG741"/>
  <c r="BG753"/>
  <c r="BG769"/>
  <c r="BG773"/>
  <c r="BG779"/>
  <c r="BG785"/>
  <c r="BG789"/>
  <c r="BG801"/>
  <c r="BG827"/>
  <c r="BG837"/>
  <c r="BG909"/>
  <c r="BG915"/>
  <c r="BG942"/>
  <c r="BG948"/>
  <c r="BG958"/>
  <c r="BG960"/>
  <c r="BG962"/>
  <c r="BG973"/>
  <c r="BG979"/>
  <c r="BG983"/>
  <c r="BG991"/>
  <c r="BG997"/>
  <c r="BG1012"/>
  <c r="BG1026"/>
  <c r="BG1040"/>
  <c r="BG1058"/>
  <c r="BG1078"/>
  <c r="BG1084"/>
  <c r="BG1100"/>
  <c r="BG1102"/>
  <c r="BG1106"/>
  <c r="BG1122"/>
  <c r="BG1132"/>
  <c r="BG1144"/>
  <c r="BG1150"/>
  <c r="BG1156"/>
  <c r="BG1164"/>
  <c r="BG1168"/>
  <c r="BG1172"/>
  <c r="BG1176"/>
  <c r="BG1204"/>
  <c r="BG1218"/>
  <c r="BG1248"/>
  <c r="BG1258"/>
  <c r="BG1267"/>
  <c r="BG1279"/>
  <c r="BG1299"/>
  <c r="BG1305"/>
  <c r="BG1311"/>
  <c r="BG1313"/>
  <c r="BG1317"/>
  <c r="BG1346"/>
  <c r="BG1362"/>
  <c r="BG1373"/>
  <c r="BG1381"/>
  <c r="BG1411"/>
  <c r="BG1447"/>
  <c r="BG1455"/>
  <c r="BG1459"/>
  <c r="BG1481"/>
  <c r="BG1493"/>
  <c r="BG1521"/>
  <c r="BG1527"/>
  <c r="BG1529"/>
  <c r="BG1541"/>
  <c r="BG1569"/>
  <c r="BG1582"/>
  <c r="BG1584"/>
  <c r="BG1591"/>
  <c r="BG1595"/>
  <c r="BG1599"/>
  <c r="BG1602"/>
  <c r="BG1604"/>
  <c r="BG1606"/>
  <c r="J89"/>
  <c r="BG165"/>
  <c r="BG169"/>
  <c r="BG175"/>
  <c r="BG239"/>
  <c r="BG259"/>
  <c r="BG274"/>
  <c r="BG286"/>
  <c r="BG322"/>
  <c r="BG326"/>
  <c r="BG352"/>
  <c r="BG365"/>
  <c r="BG403"/>
  <c r="BG427"/>
  <c r="BG431"/>
  <c r="BG439"/>
  <c r="BG483"/>
  <c r="BG504"/>
  <c r="BG512"/>
  <c r="BG536"/>
  <c r="BG548"/>
  <c r="BG559"/>
  <c r="BG571"/>
  <c r="BG581"/>
  <c r="BG587"/>
  <c r="BG589"/>
  <c r="BG599"/>
  <c r="BG605"/>
  <c r="BG607"/>
  <c r="BG613"/>
  <c r="BG615"/>
  <c r="BG624"/>
  <c r="BG634"/>
  <c r="BG642"/>
  <c r="BG647"/>
  <c r="BG667"/>
  <c r="BG682"/>
  <c r="BG686"/>
  <c r="BG700"/>
  <c r="BG749"/>
  <c r="BG757"/>
  <c r="BG765"/>
  <c r="BG781"/>
  <c r="BG845"/>
  <c r="BG849"/>
  <c r="BG860"/>
  <c r="BG874"/>
  <c r="BG911"/>
  <c r="BG921"/>
  <c r="BG927"/>
  <c r="BG930"/>
  <c r="BG936"/>
  <c r="BG944"/>
  <c r="BG950"/>
  <c r="BG954"/>
  <c r="BG968"/>
  <c r="BG975"/>
  <c r="BG981"/>
  <c r="BG989"/>
  <c r="BG995"/>
  <c r="BG1001"/>
  <c r="BG1008"/>
  <c r="BG1019"/>
  <c r="BG1024"/>
  <c r="BG1042"/>
  <c r="BG1048"/>
  <c r="BG1050"/>
  <c r="BG1054"/>
  <c r="BG1064"/>
  <c r="BG1072"/>
  <c r="BG1076"/>
  <c r="BG1082"/>
  <c r="BG1090"/>
  <c r="BG1112"/>
  <c r="BG1118"/>
  <c r="BG1126"/>
  <c r="BG1130"/>
  <c r="BG1136"/>
  <c r="BG1138"/>
  <c r="BG1146"/>
  <c r="BG1152"/>
  <c r="BG1170"/>
  <c r="BG1179"/>
  <c r="BG1181"/>
  <c r="BG1193"/>
  <c r="BG1198"/>
  <c r="BG1210"/>
  <c r="BG1216"/>
  <c r="BG1225"/>
  <c r="BG1227"/>
  <c r="BG1234"/>
  <c r="BG1246"/>
  <c r="BG1254"/>
  <c r="BG1262"/>
  <c r="BG1271"/>
  <c r="BG1287"/>
  <c r="BG1291"/>
  <c r="BG1301"/>
  <c r="BG1324"/>
  <c r="BG1338"/>
  <c r="BG1342"/>
  <c r="BG1354"/>
  <c r="BG1360"/>
  <c r="BG1364"/>
  <c r="BG1371"/>
  <c r="BG1387"/>
  <c r="BG1389"/>
  <c r="BG1417"/>
  <c r="BG1419"/>
  <c r="BG1423"/>
  <c r="BG1443"/>
  <c r="BG1451"/>
  <c r="BG1467"/>
  <c r="BG1477"/>
  <c r="BG1505"/>
  <c r="BG1509"/>
  <c r="BG1514"/>
  <c r="BG1523"/>
  <c r="BG1533"/>
  <c r="BG1546"/>
  <c r="J92"/>
  <c r="F146"/>
  <c r="BG153"/>
  <c r="BG199"/>
  <c r="BG211"/>
  <c r="BG235"/>
  <c r="BG241"/>
  <c r="BG243"/>
  <c r="BG248"/>
  <c r="BG265"/>
  <c r="BG297"/>
  <c r="BG301"/>
  <c r="BG306"/>
  <c r="BG338"/>
  <c r="BG361"/>
  <c r="BG423"/>
  <c r="BG435"/>
  <c r="BG443"/>
  <c r="BG448"/>
  <c r="BG460"/>
  <c r="BG468"/>
  <c r="BG471"/>
  <c r="BG474"/>
  <c r="BG487"/>
  <c r="BG500"/>
  <c r="BG508"/>
  <c r="BG520"/>
  <c r="BG528"/>
  <c r="BG532"/>
  <c r="BG546"/>
  <c r="BG557"/>
  <c r="BG595"/>
  <c r="BG630"/>
  <c r="BG632"/>
  <c r="BG638"/>
  <c r="BG655"/>
  <c r="BG663"/>
  <c r="BG669"/>
  <c r="BG684"/>
  <c r="BG690"/>
  <c r="BG692"/>
  <c r="BG696"/>
  <c r="BG708"/>
  <c r="BG719"/>
  <c r="BG723"/>
  <c r="BG795"/>
  <c r="BG817"/>
  <c r="BG835"/>
  <c r="BG839"/>
  <c r="BG852"/>
  <c r="BG866"/>
  <c r="BG870"/>
  <c r="BG880"/>
  <c r="BG885"/>
  <c r="BG901"/>
  <c r="BG913"/>
  <c r="BG917"/>
  <c r="BG919"/>
  <c r="BG932"/>
  <c r="BG946"/>
  <c r="BG952"/>
  <c r="BG956"/>
  <c r="BG970"/>
  <c r="BG985"/>
  <c r="BG987"/>
  <c r="BG993"/>
  <c r="BG999"/>
  <c r="BG1005"/>
  <c r="BG1014"/>
  <c r="BG1021"/>
  <c r="BG1030"/>
  <c r="BG1060"/>
  <c r="BG1074"/>
  <c r="BG1080"/>
  <c r="BG1086"/>
  <c r="BG1094"/>
  <c r="BG1098"/>
  <c r="BG1110"/>
  <c r="BG1114"/>
  <c r="BG1128"/>
  <c r="BG1154"/>
  <c r="BG1158"/>
  <c r="BG1160"/>
  <c r="BG1183"/>
  <c r="BG1185"/>
  <c r="BG1191"/>
  <c r="BG1200"/>
  <c r="BG1220"/>
  <c r="BG1231"/>
  <c r="BG1238"/>
  <c r="BG1252"/>
  <c r="BG1264"/>
  <c r="BG1275"/>
  <c r="BG1283"/>
  <c r="BG1289"/>
  <c r="BG1309"/>
  <c r="BG1328"/>
  <c r="BG1332"/>
  <c r="BG1348"/>
  <c r="BG1350"/>
  <c r="BG1356"/>
  <c r="BG1367"/>
  <c r="BG1379"/>
  <c r="BG1383"/>
  <c r="BG1393"/>
  <c r="BG1405"/>
  <c r="BG1415"/>
  <c r="BG1421"/>
  <c r="BG1431"/>
  <c r="BG1436"/>
  <c r="BG1449"/>
  <c r="BG1453"/>
  <c r="BG1461"/>
  <c r="BG1465"/>
  <c r="BG1474"/>
  <c r="BG1485"/>
  <c r="BG1487"/>
  <c r="BG1498"/>
  <c r="BG1538"/>
  <c r="E85"/>
  <c r="BG197"/>
  <c r="BG207"/>
  <c r="BG237"/>
  <c r="BG252"/>
  <c r="BG269"/>
  <c r="BG284"/>
  <c r="BG311"/>
  <c r="BG320"/>
  <c r="BG350"/>
  <c r="BG357"/>
  <c r="BG369"/>
  <c r="BG378"/>
  <c r="BG407"/>
  <c r="BG418"/>
  <c r="BG458"/>
  <c r="BG550"/>
  <c r="BG552"/>
  <c r="BG554"/>
  <c r="BG567"/>
  <c r="BG577"/>
  <c r="BG579"/>
  <c r="BG593"/>
  <c r="BG603"/>
  <c r="BG609"/>
  <c r="BG628"/>
  <c r="BG645"/>
  <c r="BG653"/>
  <c r="BG659"/>
  <c r="BG665"/>
  <c r="BG673"/>
  <c r="BG677"/>
  <c r="BG688"/>
  <c r="BG704"/>
  <c r="BG713"/>
  <c r="BG732"/>
  <c r="BG736"/>
  <c r="BG761"/>
  <c r="BG777"/>
  <c r="BG813"/>
  <c r="BG832"/>
  <c r="BG841"/>
  <c r="BG847"/>
  <c r="BG856"/>
  <c r="BG864"/>
  <c r="BG878"/>
  <c r="BG890"/>
  <c r="BG893"/>
  <c r="BG897"/>
  <c r="BG904"/>
  <c r="BG923"/>
  <c r="BG934"/>
  <c r="BG938"/>
  <c r="BG964"/>
  <c r="BG977"/>
  <c r="BG1003"/>
  <c r="BG1010"/>
  <c r="BG1017"/>
  <c r="BG1032"/>
  <c r="BG1036"/>
  <c r="BG1044"/>
  <c r="BG1046"/>
  <c r="BG1052"/>
  <c r="BG1068"/>
  <c r="BG1088"/>
  <c r="BG1092"/>
  <c r="BG1096"/>
  <c r="BG1108"/>
  <c r="BG1120"/>
  <c r="BG1134"/>
  <c r="BG1142"/>
  <c r="BG1148"/>
  <c r="BG1166"/>
  <c r="BG1187"/>
  <c r="BG1189"/>
  <c r="BG1196"/>
  <c r="BG1208"/>
  <c r="BG1214"/>
  <c r="BG1242"/>
  <c r="BG1295"/>
  <c r="BG1320"/>
  <c r="BG1336"/>
  <c r="BG1340"/>
  <c r="BG1352"/>
  <c r="BG1377"/>
  <c r="BG1385"/>
  <c r="BG1391"/>
  <c r="BG1399"/>
  <c r="BG1429"/>
  <c r="BG1433"/>
  <c r="BG1441"/>
  <c r="BG1445"/>
  <c r="BG1457"/>
  <c r="BG1463"/>
  <c r="BG1472"/>
  <c r="BG1491"/>
  <c r="BG1502"/>
  <c r="BG1557"/>
  <c r="BG1562"/>
  <c r="J33"/>
  <c i="1" r="AV95"/>
  <c i="2" r="F37"/>
  <c i="1" r="BD95"/>
  <c i="2" r="F34"/>
  <c i="1" r="BA95"/>
  <c i="2" r="F36"/>
  <c i="1" r="BC95"/>
  <c i="2" r="F33"/>
  <c i="1" r="AZ95"/>
  <c i="4" r="F37"/>
  <c i="1" r="BD97"/>
  <c i="4" r="J34"/>
  <c i="1" r="AW97"/>
  <c i="4" r="F34"/>
  <c i="1" r="BA97"/>
  <c i="2" r="J34"/>
  <c i="1" r="AW95"/>
  <c i="3" r="J34"/>
  <c i="1" r="AW96"/>
  <c i="3" r="F34"/>
  <c i="1" r="BA96"/>
  <c i="3" r="F36"/>
  <c i="1" r="BC96"/>
  <c i="3" r="J33"/>
  <c i="1" r="AV96"/>
  <c i="3" r="F33"/>
  <c i="1" r="AZ96"/>
  <c i="3" r="F37"/>
  <c i="1" r="BD96"/>
  <c i="4" r="F33"/>
  <c i="1" r="AZ97"/>
  <c i="4" r="J33"/>
  <c i="1" r="AV97"/>
  <c i="4" r="F36"/>
  <c i="1" r="BC97"/>
  <c i="2" l="1" r="R854"/>
  <c r="T854"/>
  <c i="4" r="T123"/>
  <c r="T122"/>
  <c r="P123"/>
  <c r="P122"/>
  <c i="1" r="AU97"/>
  <c i="2" r="R151"/>
  <c r="R150"/>
  <c r="T151"/>
  <c r="T150"/>
  <c r="P854"/>
  <c r="P151"/>
  <c r="P150"/>
  <c i="1" r="AU95"/>
  <c i="2" r="BK151"/>
  <c r="J151"/>
  <c r="J97"/>
  <c r="BK854"/>
  <c r="J854"/>
  <c r="J108"/>
  <c i="4" r="BK123"/>
  <c r="BK122"/>
  <c r="J122"/>
  <c r="J96"/>
  <c i="3" r="BK117"/>
  <c r="J117"/>
  <c r="J96"/>
  <c i="1" r="AT95"/>
  <c r="BC94"/>
  <c r="W32"/>
  <c r="AZ94"/>
  <c r="W29"/>
  <c i="3" r="F35"/>
  <c i="1" r="BB96"/>
  <c r="AT97"/>
  <c r="BD94"/>
  <c r="W33"/>
  <c r="AT96"/>
  <c i="4" r="F35"/>
  <c i="1" r="BB97"/>
  <c r="BA94"/>
  <c r="W30"/>
  <c i="2" r="F35"/>
  <c i="1" r="BB95"/>
  <c i="2" l="1" r="BK150"/>
  <c r="J150"/>
  <c i="4" r="J123"/>
  <c r="J97"/>
  <c i="1" r="AU94"/>
  <c i="2" r="J30"/>
  <c i="1" r="AG95"/>
  <c r="AN95"/>
  <c r="BB94"/>
  <c r="W31"/>
  <c r="AV94"/>
  <c r="AK29"/>
  <c i="4" r="J30"/>
  <c i="1" r="AG97"/>
  <c r="AW94"/>
  <c r="AK30"/>
  <c i="3" r="J30"/>
  <c i="1" r="AG96"/>
  <c r="AY94"/>
  <c i="3" l="1" r="J39"/>
  <c i="4" r="J39"/>
  <c i="2" r="J39"/>
  <c r="J96"/>
  <c i="1" r="AN97"/>
  <c r="AN96"/>
  <c r="AG94"/>
  <c r="AK26"/>
  <c r="AK35"/>
  <c r="AT94"/>
  <c r="AN94"/>
  <c r="AX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<sst xmlns="http://schemas.openxmlformats.org/spreadsheetml/2006/main">
  <si>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</si>
  <si>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</si>
  <si>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</si>
  <si>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</si>
  <si>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</si>
  <si>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{cab03a67-38db-4268-9036-2221cdb90ea1}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</si>
  <si>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</si>
  <si>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</si>
  <si>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</si>
  <si>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</si>
  <si>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</si>
  <si>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</si>
  <si>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</si>
  <si>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</si>
  <si>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</si>
  <si>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</si>
  <si>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</si>
  <si>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Vlkov nad Lužnicí ON - oprava budovy zastávky</t>
  </si>
  <si>
    <t>KSO:</t>
  </si>
  <si>
    <t>CC-CZ:</t>
  </si>
  <si>
    <t>Místo:</t>
  </si>
  <si>
    <t xml:space="preserve"> </t>
  </si>
  <si>
    <t>Datum:</t>
  </si>
  <si>
    <t>8. 3. 2023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</si>
  <si>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</si>
  <si>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</si>
  <si>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</si>
  <si>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</si>
  <si>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</si>
  <si>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</si>
  <si>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</si>
  <si>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</si>
  <si>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</si>
  <si>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</si>
  <si>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</si>
  <si>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</si>
  <si>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</si>
  <si>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</si>
  <si>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</si>
  <si>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</si>
  <si>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</si>
  <si>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</si>
  <si>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</si>
  <si>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</si>
  <si>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</si>
  <si>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</si>
  <si>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</si>
  <si>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</si>
  <si>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</si>
  <si>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</si>
  <si>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</si>
  <si>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</si>
  <si>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</si>
  <si>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</si>
  <si>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</si>
  <si>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</si>
  <si>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</si>
  <si>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</si>
  <si>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</si>
  <si>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</si>
  <si>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</si>
  <si>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</si>
  <si>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</si>
  <si>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</si>
  <si>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</si>
  <si>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</si>
  <si>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</si>
  <si>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</si>
  <si>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</si>
  <si>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</si>
  <si>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</si>
  <si>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</si>
  <si>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</si>
  <si>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</si>
  <si>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</si>
  <si>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</si>
  <si>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</si>
  <si>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</si>
  <si>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</si>
  <si>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budovy zastávky</t>
  </si>
  <si>
    <t>STA</t>
  </si>
  <si>
    <t>1</t>
  </si>
  <si>
    <t>{3ca75de2-2df6-418f-b94b-660f8d358559}</t>
  </si>
  <si>
    <t>2</t>
  </si>
  <si>
    <t>SO 02</t>
  </si>
  <si>
    <t>Materiál zadavatele - neoceňovat</t>
  </si>
  <si>
    <t>{a5f0fb8d-6139-43ff-af36-6abf4fb46677}</t>
  </si>
  <si>
    <t>SO 03</t>
  </si>
  <si>
    <t>Vedlejší rozpočtové náklady</t>
  </si>
  <si>
    <t>{b9ecd790-e065-4568-9b82-8b664dc6412e}</t>
  </si>
  <si>
    <t>KRYCÍ LIST SOUPISU PRACÍ</t>
  </si>
  <si>
    <t>Objekt:</t>
  </si>
  <si>
    <t>SO 01 - Oprava budovy zastávky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</si>
  <si>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</si>
  <si>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</si>
  <si>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</si>
  <si>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</si>
  <si>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</si>
  <si>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</si>
  <si>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</si>
  <si>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</si>
  <si>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</si>
  <si>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</si>
  <si>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</si>
  <si>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</si>
  <si>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</si>
  <si>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</si>
  <si>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</si>
  <si>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</si>
  <si>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</si>
  <si>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</si>
  <si>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</si>
  <si>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</si>
  <si>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</si>
  <si>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</si>
  <si>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</si>
  <si>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</si>
  <si>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</si>
  <si>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</si>
  <si>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</si>
  <si>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</si>
  <si>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</si>
  <si>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</si>
  <si>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</si>
  <si>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</si>
  <si>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</si>
  <si>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</si>
  <si>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</si>
  <si>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</si>
  <si>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</si>
  <si>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</si>
  <si>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</si>
  <si>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</si>
  <si>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</si>
  <si>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</si>
  <si>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</si>
  <si>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</si>
  <si>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</si>
  <si>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</si>
  <si>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</si>
  <si>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</si>
  <si>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</si>
  <si>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</si>
  <si>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</si>
  <si>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</si>
  <si>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</si>
  <si>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</si>
  <si>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</si>
  <si>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</si>
  <si>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</si>
  <si>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119003227</t>
  </si>
  <si>
    <t>Mobilní plotová zábrana vyplněná dráty výšky přes 1,5 do 2,2 m pro zabezpečení výkopu zřízení</t>
  </si>
  <si>
    <t>m</t>
  </si>
  <si>
    <t>4</t>
  </si>
  <si>
    <t>PP</t>
  </si>
  <si>
    <t>VV</t>
  </si>
  <si>
    <t>2*(20,00+14,00)</t>
  </si>
  <si>
    <t>"přípojka elektro"</t>
  </si>
  <si>
    <t>7,00*2</t>
  </si>
  <si>
    <t>"přípojka vodovod"</t>
  </si>
  <si>
    <t>63,00*2</t>
  </si>
  <si>
    <t>"kanalizace"</t>
  </si>
  <si>
    <t>(28,00+3,00)*2</t>
  </si>
  <si>
    <t>Součet</t>
  </si>
  <si>
    <t>119003228</t>
  </si>
  <si>
    <t>Mobilní plotová zábrana vyplněná dráty výšky přes 1,5 do 2,2 m pro zabezpečení výkopu odstranění</t>
  </si>
  <si>
    <t>6</t>
  </si>
  <si>
    <t>3</t>
  </si>
  <si>
    <t>122211101</t>
  </si>
  <si>
    <t>Odkopávky a prokopávky v hornině třídy těžitelnosti I, skupiny 3 ručně</t>
  </si>
  <si>
    <t>m3</t>
  </si>
  <si>
    <t>8</t>
  </si>
  <si>
    <t>(27,76*0,25+1,36+1,30+2,98+3,41)*0,20</t>
  </si>
  <si>
    <t>122251101</t>
  </si>
  <si>
    <t>Odkopávky a prokopávky nezapažené v hornině třídy těžitelnosti I skupiny 3 objem do 20 m3 strojně</t>
  </si>
  <si>
    <t>10</t>
  </si>
  <si>
    <t>"chodník"</t>
  </si>
  <si>
    <t>(9,14+7,37)*1,51*0,15</t>
  </si>
  <si>
    <t>4,32*2,00*0,15</t>
  </si>
  <si>
    <t>5</t>
  </si>
  <si>
    <t>131251100</t>
  </si>
  <si>
    <t>Hloubení jam nezapažených v hornině třídy těžitelnosti I skupiny 3 objem do 20 m3 strojně</t>
  </si>
  <si>
    <t>12</t>
  </si>
  <si>
    <t>"startovací a cílová jáma"</t>
  </si>
  <si>
    <t>2,00*1,50*1,50*2</t>
  </si>
  <si>
    <t>"reteční nádrž"</t>
  </si>
  <si>
    <t>6,00</t>
  </si>
  <si>
    <t>132251101</t>
  </si>
  <si>
    <t>Hloubení rýh nezapažených š do 800 mm v hornině třídy těžitelnosti I skupiny 3 objem do 20 m3 strojně</t>
  </si>
  <si>
    <t>14</t>
  </si>
  <si>
    <t>5,00*0,40*0,50</t>
  </si>
  <si>
    <t>60,00*0,60*1,50</t>
  </si>
  <si>
    <t>(26,00+15,50)*0,60*1,50</t>
  </si>
  <si>
    <t>"okap. chodník"</t>
  </si>
  <si>
    <t>(6,69+3,67)*0,50*0,53</t>
  </si>
  <si>
    <t>7</t>
  </si>
  <si>
    <t>132251251</t>
  </si>
  <si>
    <t>Hloubení rýh nezapažených š do 2000 mm v hornině třídy těžitelnosti I skupiny 3 objem do 20 m3 strojně</t>
  </si>
  <si>
    <t>16</t>
  </si>
  <si>
    <t>15,33*1,50*0,53</t>
  </si>
  <si>
    <t>141721211</t>
  </si>
  <si>
    <t>Řízený zemní protlak délky do 50 m hl do 6 m s protlačením potrubí vnějšího průměru vrtu do 90 mm v hornině třídy těžitelnosti I a II skupiny 1 až 4</t>
  </si>
  <si>
    <t>18</t>
  </si>
  <si>
    <t>9</t>
  </si>
  <si>
    <t>162751117</t>
  </si>
  <si>
    <t>Vodorovné přemístění přes 9 000 do 10000 m výkopku/sypaniny z horniny třídy těžitelnosti I skupiny 1 až 3</t>
  </si>
  <si>
    <t>20</t>
  </si>
  <si>
    <t>6,00+3,198+5,036+2,745+12,187</t>
  </si>
  <si>
    <t>162751119</t>
  </si>
  <si>
    <t>Příplatek k vodorovnému přemístění výkopku/sypaniny z horniny třídy těžitelnosti I skupiny 1 až 3 ZKD 1000 m přes 10000 m</t>
  </si>
  <si>
    <t>22</t>
  </si>
  <si>
    <t>29,166*20 "Přepočtené koeficientem množství</t>
  </si>
  <si>
    <t>11</t>
  </si>
  <si>
    <t>166151101</t>
  </si>
  <si>
    <t>Přehození neulehlého výkopku z horniny třídy těžitelnosti I skupiny 1 až 3 strojně</t>
  </si>
  <si>
    <t>24</t>
  </si>
  <si>
    <t>15,00+92,35-6,00</t>
  </si>
  <si>
    <t>167151101</t>
  </si>
  <si>
    <t>Nakládání výkopku z hornin třídy těžitelnosti I skupiny 1 až 3 do 100 m3</t>
  </si>
  <si>
    <t>26</t>
  </si>
  <si>
    <t>13</t>
  </si>
  <si>
    <t>171152501</t>
  </si>
  <si>
    <t>Zhutnění podloží z hornin soudržných nebo nesoudržných pod násypy</t>
  </si>
  <si>
    <t>m2</t>
  </si>
  <si>
    <t>28</t>
  </si>
  <si>
    <t>(27,76*0,25+1,36+1,30+2,98+3,41)</t>
  </si>
  <si>
    <t>(9,14+7,37)*1,51</t>
  </si>
  <si>
    <t>4,32*2,00</t>
  </si>
  <si>
    <t>2,00*1,50*2</t>
  </si>
  <si>
    <t>5,00*0,40</t>
  </si>
  <si>
    <t>60,00*0,60</t>
  </si>
  <si>
    <t>(26,00+15,50)*0,60</t>
  </si>
  <si>
    <t>(6,19+3,67)*0,50</t>
  </si>
  <si>
    <t>15,33*1,50</t>
  </si>
  <si>
    <t>171201221</t>
  </si>
  <si>
    <t>Poplatek za uložení na skládce (skládkovné) zeminy a kamení kód odpadu 17 05 04</t>
  </si>
  <si>
    <t>t</t>
  </si>
  <si>
    <t>30</t>
  </si>
  <si>
    <t>29,166*2,000</t>
  </si>
  <si>
    <t>171251201</t>
  </si>
  <si>
    <t>Uložení sypaniny na skládky nebo meziskládky</t>
  </si>
  <si>
    <t>32</t>
  </si>
  <si>
    <t>174151101</t>
  </si>
  <si>
    <t>Zásyp jam, šachet rýh nebo kolem objektů sypaninou se zhutněním</t>
  </si>
  <si>
    <t>34</t>
  </si>
  <si>
    <t>17</t>
  </si>
  <si>
    <t>181111111</t>
  </si>
  <si>
    <t>Plošná úprava terénu do 500 m2 zemina skupiny 1 až 4 nerovnosti přes 50 do 100 mm v rovinně a svahu do 1:5</t>
  </si>
  <si>
    <t>36</t>
  </si>
  <si>
    <t>181411131</t>
  </si>
  <si>
    <t>Založení parkového trávníku výsevem pl do 1000 m2 v rovině a ve svahu do 1:5</t>
  </si>
  <si>
    <t>38</t>
  </si>
  <si>
    <t>19</t>
  </si>
  <si>
    <t>M</t>
  </si>
  <si>
    <t>00572410</t>
  </si>
  <si>
    <t>osivo směs travní parková</t>
  </si>
  <si>
    <t>kg</t>
  </si>
  <si>
    <t>40</t>
  </si>
  <si>
    <t>200*0,02 "Přepočtené koeficientem množství</t>
  </si>
  <si>
    <t>Zakládání</t>
  </si>
  <si>
    <t>212751104</t>
  </si>
  <si>
    <t>Trativod z drenážních trubek flexibilních PVC-U SN 4 perforace 360° včetně lože otevřený výkop DN 100 pro meliorace</t>
  </si>
  <si>
    <t>42</t>
  </si>
  <si>
    <t>2*(16,00+6,50)</t>
  </si>
  <si>
    <t>271532212</t>
  </si>
  <si>
    <t>Podsyp pod základové konstrukce se zhutněním z hrubého kameniva frakce 16 až 32 mm</t>
  </si>
  <si>
    <t>44</t>
  </si>
  <si>
    <t>(16,96+10,33+4,16+1,50+1,57+1,74)*0,10</t>
  </si>
  <si>
    <t>(6,69+3,67)*0,50*0,33</t>
  </si>
  <si>
    <t>15,33*1,50*0,33</t>
  </si>
  <si>
    <t>271532213</t>
  </si>
  <si>
    <t>Podsyp pod základové konstrukce se zhutněním z hrubého kameniva frakce 8 až 16 mm</t>
  </si>
  <si>
    <t>46</t>
  </si>
  <si>
    <t>(6,69+3,67)*0,50*0,10</t>
  </si>
  <si>
    <t>15,33*1,50*0,10</t>
  </si>
  <si>
    <t>23</t>
  </si>
  <si>
    <t>273321411</t>
  </si>
  <si>
    <t>Základové desky ze ŽB bez zvýšených nároků na prostředí tř. C 20/25</t>
  </si>
  <si>
    <t>48</t>
  </si>
  <si>
    <t>273362021</t>
  </si>
  <si>
    <t>Výztuž základových desek svařovanými sítěmi Kari</t>
  </si>
  <si>
    <t>50</t>
  </si>
  <si>
    <t>(16,96+10,33+4,16+1,50+1,57+1,74)*0,003033*1,10</t>
  </si>
  <si>
    <t>Svislé a kompletní konstrukce</t>
  </si>
  <si>
    <t>25</t>
  </si>
  <si>
    <t>310238211</t>
  </si>
  <si>
    <t>Zazdívka otvorů pl přes 0,25 do 1 m2 ve zdivu nadzákladovém cihlami pálenými na MVC</t>
  </si>
  <si>
    <t>52</t>
  </si>
  <si>
    <t>0,70*1,30*0,33</t>
  </si>
  <si>
    <t>311272221</t>
  </si>
  <si>
    <t>Zdivo z pórobetonových tvárnic na pero a drážku do P2 do 450 kg/m3 na tenkovrstvou maltu tl 300 mm</t>
  </si>
  <si>
    <t>54</t>
  </si>
  <si>
    <t>0,55*0,55</t>
  </si>
  <si>
    <t>(0,90*2,40-0,50*0,60)*3</t>
  </si>
  <si>
    <t>(1,63*2,36-1,125*2,35)</t>
  </si>
  <si>
    <t>27</t>
  </si>
  <si>
    <t>317142432</t>
  </si>
  <si>
    <t>Překlad nenosný pórobetonový š 125 mm v do 250 mm na tenkovrstvou maltu dl přes 1000 do 1250 mm</t>
  </si>
  <si>
    <t>kus</t>
  </si>
  <si>
    <t>56</t>
  </si>
  <si>
    <t>317944321</t>
  </si>
  <si>
    <t>Válcované nosníky do č.12 dodatečně osazované do připravených otvorů</t>
  </si>
  <si>
    <t>58</t>
  </si>
  <si>
    <t>(1,20+1,30+1,10)*2*0,0054</t>
  </si>
  <si>
    <t>29</t>
  </si>
  <si>
    <t>342272235</t>
  </si>
  <si>
    <t>Příčka z pórobetonových hladkých tvárnic na tenkovrstvou maltu tl 125 mm</t>
  </si>
  <si>
    <t>60</t>
  </si>
  <si>
    <t>2,23*2,70</t>
  </si>
  <si>
    <t>1,47*2,25</t>
  </si>
  <si>
    <t>"- odpočet otvorů"</t>
  </si>
  <si>
    <t>-(0,60*2,00+0,70*2,00)</t>
  </si>
  <si>
    <t>342272245</t>
  </si>
  <si>
    <t>Příčka z pórobetonových hladkých tvárnic na tenkovrstvou maltu tl 150 mm</t>
  </si>
  <si>
    <t>62</t>
  </si>
  <si>
    <t>1,00*1,35</t>
  </si>
  <si>
    <t>31</t>
  </si>
  <si>
    <t>346244352</t>
  </si>
  <si>
    <t>Obezdívka koupelnových van ploch rovných tl 50 mm z pórobetonových přesných tvárnic</t>
  </si>
  <si>
    <t>64</t>
  </si>
  <si>
    <t>"obezdívka geberit"</t>
  </si>
  <si>
    <t>1,00*1,10</t>
  </si>
  <si>
    <t>382122121</t>
  </si>
  <si>
    <t>Montáž dna ŽB prefabrikovaných pravoúhlých nádrží včetně těsnění výšky přes 1 do 3 m hmotnosti do 22 t délky do 3 m</t>
  </si>
  <si>
    <t>66</t>
  </si>
  <si>
    <t>33</t>
  </si>
  <si>
    <t>56230009</t>
  </si>
  <si>
    <t>betonová jímka 6m3 2,30x1,5x1,65m</t>
  </si>
  <si>
    <t>68</t>
  </si>
  <si>
    <t>Vodorovné konstrukce</t>
  </si>
  <si>
    <t>417321313</t>
  </si>
  <si>
    <t>Ztužující pásy a věnce ze ŽB tř. C 16/20</t>
  </si>
  <si>
    <t>70</t>
  </si>
  <si>
    <t>"zazdívka komínu"</t>
  </si>
  <si>
    <t>0,45*0,45*0,10</t>
  </si>
  <si>
    <t>35</t>
  </si>
  <si>
    <t>417351115</t>
  </si>
  <si>
    <t>Zřízení bednění ztužujících věnců</t>
  </si>
  <si>
    <t>72</t>
  </si>
  <si>
    <t>0,45*0,15*4</t>
  </si>
  <si>
    <t>417351116</t>
  </si>
  <si>
    <t>Odstranění bednění ztužujících věnců</t>
  </si>
  <si>
    <t>74</t>
  </si>
  <si>
    <t>37</t>
  </si>
  <si>
    <t>417362021</t>
  </si>
  <si>
    <t>Výztuž ztužujících pásů a věnců svařovanými sítěmi Kari</t>
  </si>
  <si>
    <t>76</t>
  </si>
  <si>
    <t>0,45*0,45*0,004334*1,10</t>
  </si>
  <si>
    <t>451541111</t>
  </si>
  <si>
    <t>Lože pod potrubí otevřený výkop ze štěrkodrtě</t>
  </si>
  <si>
    <t>78</t>
  </si>
  <si>
    <t>39</t>
  </si>
  <si>
    <t>451573111</t>
  </si>
  <si>
    <t>Lože pod potrubí otevřený výkop ze štěrkopísku</t>
  </si>
  <si>
    <t>80</t>
  </si>
  <si>
    <t>"jímka"</t>
  </si>
  <si>
    <t>2,30*1,50*0,10</t>
  </si>
  <si>
    <t>60,00*0,60*0,30</t>
  </si>
  <si>
    <t>(26,00+15,50)*0,60*(0,10+0,30)</t>
  </si>
  <si>
    <t>Komunikace pozemní</t>
  </si>
  <si>
    <t>564750001</t>
  </si>
  <si>
    <t>Podklad z kameniva hrubého drceného vel. 8-16 mm plochy do 100 m2 tl 150 mm</t>
  </si>
  <si>
    <t>82</t>
  </si>
  <si>
    <t>1,47*2,70</t>
  </si>
  <si>
    <t>41</t>
  </si>
  <si>
    <t>566401111</t>
  </si>
  <si>
    <t>Úprava krytu z kameniva drceného pro nový kryt s doplněním kameniva drceného přes 0,06 do 0,08 m3/m2</t>
  </si>
  <si>
    <t>84</t>
  </si>
  <si>
    <t>"oprava mlatu"</t>
  </si>
  <si>
    <t>50,00</t>
  </si>
  <si>
    <t>596811120</t>
  </si>
  <si>
    <t>Kladení betonové dlažby komunikací pro pěší do lože z kameniva velikosti do 0,09 m2 pl do 50 m2</t>
  </si>
  <si>
    <t>86</t>
  </si>
  <si>
    <t>43</t>
  </si>
  <si>
    <t>59245021</t>
  </si>
  <si>
    <t>dlažba tvar čtverec betonová 200x200x60mm přírodní</t>
  </si>
  <si>
    <t>88</t>
  </si>
  <si>
    <t>37,539*1,03 "Přepočtené koeficientem množství</t>
  </si>
  <si>
    <t>Úpravy povrchů, podlahy a osazování výplní</t>
  </si>
  <si>
    <t>611325422</t>
  </si>
  <si>
    <t>Oprava vnitřní vápenocementové štukové omítky stropů v rozsahu plochy přes 10 do 30 %</t>
  </si>
  <si>
    <t>90</t>
  </si>
  <si>
    <t>16,96+10,33+27,85+4,16+1,50+1,57+1,74</t>
  </si>
  <si>
    <t>45</t>
  </si>
  <si>
    <t>612232003</t>
  </si>
  <si>
    <t>Montáž zateplení vnitřního ostění, nadpraží hl do 200 mm polyuretanovými deskami tl do 80 mm</t>
  </si>
  <si>
    <t>92</t>
  </si>
  <si>
    <t>2*((1,50+1,25)*8+(0,50+0,60)*3+0,90+1,25)</t>
  </si>
  <si>
    <t>59052104</t>
  </si>
  <si>
    <t>deska tepelně izolační z tvrzené PU pěny vnitřní, kapilárně aktivní, prodyšná tl 50mm</t>
  </si>
  <si>
    <t>94</t>
  </si>
  <si>
    <t>54,90*0,20*1,10</t>
  </si>
  <si>
    <t>47</t>
  </si>
  <si>
    <t>612321131</t>
  </si>
  <si>
    <t>Potažení vnitřních stěn vápenocementovým štukem tloušťky do 3 mm</t>
  </si>
  <si>
    <t>96</t>
  </si>
  <si>
    <t>2*(4,08+2,52+5,53+3,01+6,59+4,20+2,23+4,20+2,23)*2,50</t>
  </si>
  <si>
    <t>(2,23*2+1,47*2)*2,50</t>
  </si>
  <si>
    <t>-(1,50*1,25*8+0,50*0,60*3+1,125*2,35+1,04*2,35+0,90*1,25+1,04*2,46+0,80*2,00*2+0,90*2,00+0,70*2,00)</t>
  </si>
  <si>
    <t>"- odpočet obkladů"</t>
  </si>
  <si>
    <t>-39,283</t>
  </si>
  <si>
    <t>612321141</t>
  </si>
  <si>
    <t>Vápenocementová omítka štuková dvouvrstvá vnitřních stěn nanášená ručně</t>
  </si>
  <si>
    <t>98</t>
  </si>
  <si>
    <t>2*(4,08+2,52+5,53+3,01+6,59+4,20+2,23+4,20+2,23)*1,50</t>
  </si>
  <si>
    <t>2,23*2*2,50+1,47*2*2,25</t>
  </si>
  <si>
    <t>-(1,50*0,40*8+1,125*1,50+1,04*1,50+0,90*0,40+1,04*1,50+0,80*2,00*2+0,90*2,00+0,70*2,00+0,60*2,00)</t>
  </si>
  <si>
    <t>49</t>
  </si>
  <si>
    <t>612325302</t>
  </si>
  <si>
    <t>Vápenocementová štuková omítka ostění nebo nadpraží</t>
  </si>
  <si>
    <t>100</t>
  </si>
  <si>
    <t>((1,50+1,25*2)*8+(0,50+0,60*2)*3+1,125+2,35*2+1,04+2,35*2+0,90+1,25*2+1,04+2,46*2)*0,10</t>
  </si>
  <si>
    <t>612325423</t>
  </si>
  <si>
    <t>Oprava vnitřní vápenocementové štukové omítky stěn v rozsahu plochy přes 30 do 50 %</t>
  </si>
  <si>
    <t>102</t>
  </si>
  <si>
    <t>2*(4,08+2,52+5,53+3,01+6,59+4,20+2,23+4,20+2,23)*(2,50-1,50)</t>
  </si>
  <si>
    <t>-(1,50*0,85*8+0,50*0,60*3+1,125*0,85+1,04*0,85+0,90*0,85+1,04*0,96+0,80*2,00*2+0,90*2,00+0,70*2,00)</t>
  </si>
  <si>
    <t>51</t>
  </si>
  <si>
    <t>612331121</t>
  </si>
  <si>
    <t>Cementová omítka hladká jednovrstvá vnitřních stěn nanášená ručně</t>
  </si>
  <si>
    <t>104</t>
  </si>
  <si>
    <t>"pod obklady"</t>
  </si>
  <si>
    <t>(8,36+5,19+5,45)*2,00</t>
  </si>
  <si>
    <t>5,98*1,60</t>
  </si>
  <si>
    <t>-(0,50*0,25+0,70*2,00*3+0,90*2,00+0,60*2,00+0,60*1,60)</t>
  </si>
  <si>
    <t>619991001</t>
  </si>
  <si>
    <t>Zakrytí podlah fólií přilepenou lepící páskou</t>
  </si>
  <si>
    <t>106</t>
  </si>
  <si>
    <t>53</t>
  </si>
  <si>
    <t>619991011</t>
  </si>
  <si>
    <t>Obalení konstrukcí a prvků fólií přilepenou lepící páskou</t>
  </si>
  <si>
    <t>108</t>
  </si>
  <si>
    <t>(1,50*1,25*8+0,50*0,60*3+1,125*2,35+1,04*2,35+0,90*1,25+1,04*2,46+0,80*2,00*2+0,90*2,00*2+0,70*2,00*2*2+0,60*2,00*2)</t>
  </si>
  <si>
    <t>619995001</t>
  </si>
  <si>
    <t>Začištění omítek kolem oken, dveří, podlah nebo obkladů</t>
  </si>
  <si>
    <t>110</t>
  </si>
  <si>
    <t>2*(1,60+1,30)*8</t>
  </si>
  <si>
    <t>2*(1,00+1,30)</t>
  </si>
  <si>
    <t>(1,04+2,38*2+1,04+2,46*2)</t>
  </si>
  <si>
    <t>17,74+13,48+21,88</t>
  </si>
  <si>
    <t>55</t>
  </si>
  <si>
    <t>621131121</t>
  </si>
  <si>
    <t>Penetrační nátěr vnějších podhledů nanášený ručně</t>
  </si>
  <si>
    <t>112</t>
  </si>
  <si>
    <t>(1,47*2,70+9,14*1,51)</t>
  </si>
  <si>
    <t>2*(15,91+6,95)*0,40</t>
  </si>
  <si>
    <t>621131151</t>
  </si>
  <si>
    <t>Sanační postřik vnějších podhledů nanášený celoplošně ručně</t>
  </si>
  <si>
    <t>114</t>
  </si>
  <si>
    <t>(1,47*2,70+9,14*1,51)*0,35</t>
  </si>
  <si>
    <t>57</t>
  </si>
  <si>
    <t>621142001</t>
  </si>
  <si>
    <t>Potažení vnějších podhledů sklovláknitým pletivem vtlačeným do tenkovrstvé hmoty</t>
  </si>
  <si>
    <t>116</t>
  </si>
  <si>
    <t>621211003</t>
  </si>
  <si>
    <t>Montáž kontaktního zateplení vnějších podhledů lepením a mechanickým kotvením polystyrénových desek do dřeva do 40 mm</t>
  </si>
  <si>
    <t>118</t>
  </si>
  <si>
    <t>59</t>
  </si>
  <si>
    <t>28376360</t>
  </si>
  <si>
    <t>deska z polystyrénu XPS, hrana rovná a strukturovaný povrch λ=0,034 tl 20mm</t>
  </si>
  <si>
    <t>120</t>
  </si>
  <si>
    <t>18,288*1,05 "Přepočtené koeficientem množství</t>
  </si>
  <si>
    <t>621325121</t>
  </si>
  <si>
    <t>Sanační jádrová omítka vnějších podhledů nanášená ručně</t>
  </si>
  <si>
    <t>122</t>
  </si>
  <si>
    <t>61</t>
  </si>
  <si>
    <t>621531012</t>
  </si>
  <si>
    <t>Tenkovrstvá silikonová zrnitá omítka zrnitost 1,5 mm vnějších podhledů</t>
  </si>
  <si>
    <t>124</t>
  </si>
  <si>
    <t>622131121</t>
  </si>
  <si>
    <t>Penetrační nátěr vnějších stěn nanášený ručně</t>
  </si>
  <si>
    <t>126</t>
  </si>
  <si>
    <t>2*(15,33+6,37)*2,77</t>
  </si>
  <si>
    <t>-(1,50*1,25*8+0,50*0,60*3+1,125*2,35+1,04*2,35+0,90*1,25+1,04*2,46)</t>
  </si>
  <si>
    <t>"- přípočet ostění"</t>
  </si>
  <si>
    <t>0,15*(1,50*8+1,25*2*8+0,50*3+0,60*2*3+1,125+2,35*2+1,04+2,35*2+0,90+1,25*2+1,04+2,46*2)</t>
  </si>
  <si>
    <t>"sokl"</t>
  </si>
  <si>
    <t>2*(15,33+6,37)*0,40</t>
  </si>
  <si>
    <t>63</t>
  </si>
  <si>
    <t>622131151</t>
  </si>
  <si>
    <t>Sanační postřik vnějších stěn nanášený celoplošně ručně</t>
  </si>
  <si>
    <t>128</t>
  </si>
  <si>
    <t>622142001</t>
  </si>
  <si>
    <t>Potažení vnějších stěn sklovláknitým pletivem vtlačeným do tenkovrstvé hmoty</t>
  </si>
  <si>
    <t>130</t>
  </si>
  <si>
    <t>65</t>
  </si>
  <si>
    <t>622143004</t>
  </si>
  <si>
    <t>Montáž omítkových samolepících začišťovacích profilů pro spojení s okenním rámem</t>
  </si>
  <si>
    <t>-324640422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</si>
  <si>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</si>
  <si>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8*(1,25+1,50+1,25)+3*(0,60+0,50+0,60)+(1,25+0,90+1,25)+3*(2,00+0,90+2,00)</t>
  </si>
  <si>
    <t>59051476</t>
  </si>
  <si>
    <t>profil začišťovací PVC 9mm s výztužnou tkaninou pro ostění ETICS</t>
  </si>
  <si>
    <t>1332415716</t>
  </si>
  <si>
    <t>55,2*1,05 'Přepočtené koeficientem množství</t>
  </si>
  <si>
    <t>67</t>
  </si>
  <si>
    <t>622211011</t>
  </si>
  <si>
    <t>Montáž kontaktního zateplení vnějších stěn lepením a mechanickým kotvením polystyrénových desek do betonu a zdiva tl přes 40 do 80 mm</t>
  </si>
  <si>
    <t>132</t>
  </si>
  <si>
    <t>28376461</t>
  </si>
  <si>
    <t>deska z polystyrénu XPS, hrana polodrážková a hladký povrch 700kPa tl 50mm</t>
  </si>
  <si>
    <t>134</t>
  </si>
  <si>
    <t>17,36*1,05 "Přepočtené koeficientem množství</t>
  </si>
  <si>
    <t>69</t>
  </si>
  <si>
    <t>622251101</t>
  </si>
  <si>
    <t>Příplatek k cenám kontaktního zateplení vnějších stěn za zápustnou montáž a použití tepelněizolačních zátek z polystyrenu</t>
  </si>
  <si>
    <t>136</t>
  </si>
  <si>
    <t>622325121</t>
  </si>
  <si>
    <t>Sanační jádrová omítka vnějších stěn nanášená ručně</t>
  </si>
  <si>
    <t>138</t>
  </si>
  <si>
    <t>71</t>
  </si>
  <si>
    <t>622511112</t>
  </si>
  <si>
    <t>Tenkovrstvá akrylátová mozaiková střednězrnná omítka vnějších stěn</t>
  </si>
  <si>
    <t>140</t>
  </si>
  <si>
    <t>622531012</t>
  </si>
  <si>
    <t>Tenkovrstvá silikonová zrnitá omítka zrnitost 1,5 mm vnějších stěn</t>
  </si>
  <si>
    <t>142</t>
  </si>
  <si>
    <t>73</t>
  </si>
  <si>
    <t>623131121</t>
  </si>
  <si>
    <t>Penetrační nátěr vnějších pilířů nebo sloupů nanášený ručně</t>
  </si>
  <si>
    <t>144</t>
  </si>
  <si>
    <t>4*0,33*2,57+2*(0,48+0,33)*2,47*2</t>
  </si>
  <si>
    <t>623131151</t>
  </si>
  <si>
    <t>Sanační postřik vnějších pilířů nebo sloupů nanášený celoplošně ručně</t>
  </si>
  <si>
    <t>146</t>
  </si>
  <si>
    <t>(4*0,33*2,57+2*(0,48+0,33)*2,47*2)*0,35</t>
  </si>
  <si>
    <t>75</t>
  </si>
  <si>
    <t>623142001</t>
  </si>
  <si>
    <t>Potažení vnějších pilířů nebo sloupů sklovláknitým pletivem vtlačeným do tenkovrstvé hmoty</t>
  </si>
  <si>
    <t>148</t>
  </si>
  <si>
    <t>623325121</t>
  </si>
  <si>
    <t>Sanační jádrová omítka vnějších pilířů nebo sloupů nanášená ručně</t>
  </si>
  <si>
    <t>150</t>
  </si>
  <si>
    <t>77</t>
  </si>
  <si>
    <t>623531012</t>
  </si>
  <si>
    <t>Tenkovrstvá silikonová zrnitá omítka zrnitost 1,5 mm vnějších pilířů nebo sloupů</t>
  </si>
  <si>
    <t>152</t>
  </si>
  <si>
    <t>631311114</t>
  </si>
  <si>
    <t>Mazanina tl přes 50 do 80 mm z betonu prostého bez zvýšených nároků na prostředí tř. C 16/20</t>
  </si>
  <si>
    <t>154</t>
  </si>
  <si>
    <t>(16,96+10,33+4,16+1,50+1,57+1,74)*0,05</t>
  </si>
  <si>
    <t>79</t>
  </si>
  <si>
    <t>631311124</t>
  </si>
  <si>
    <t>Mazanina tl přes 80 do 120 mm z betonu prostého bez zvýšených nároků na prostředí tř. C 16/20</t>
  </si>
  <si>
    <t>156</t>
  </si>
  <si>
    <t>27,76*0,10*0,25 "25%"</t>
  </si>
  <si>
    <t>631312141</t>
  </si>
  <si>
    <t>Doplnění rýh v dosavadních mazaninách betonem prostým</t>
  </si>
  <si>
    <t>158</t>
  </si>
  <si>
    <t>6,59*0,40*0,10</t>
  </si>
  <si>
    <t>81</t>
  </si>
  <si>
    <t>632481213</t>
  </si>
  <si>
    <t>Separační vrstva z PE fólie</t>
  </si>
  <si>
    <t>160</t>
  </si>
  <si>
    <t>16,96+10,33+4,16+1,50+1,57+1,74</t>
  </si>
  <si>
    <t>637121111</t>
  </si>
  <si>
    <t>Okapový chodník z kačírku tl 100 mm s udusáním</t>
  </si>
  <si>
    <t>162</t>
  </si>
  <si>
    <t>(6,69+3,67)*0,50</t>
  </si>
  <si>
    <t>83</t>
  </si>
  <si>
    <t>637311122</t>
  </si>
  <si>
    <t>Okapový chodník z betonových chodníkových obrubníků stojatých lože beton</t>
  </si>
  <si>
    <t>164</t>
  </si>
  <si>
    <t>0,50*2+3,67+6,69+9,14+1,51*2+6,37+1,50+2,70+1,47</t>
  </si>
  <si>
    <t>642942611</t>
  </si>
  <si>
    <t>Osazování zárubní nebo rámů dveřních kovových do 2,5 m2 na montážní pěnu</t>
  </si>
  <si>
    <t>166</t>
  </si>
  <si>
    <t>85</t>
  </si>
  <si>
    <t>55331485</t>
  </si>
  <si>
    <t>zárubeň jednokřídlá ocelová pro zdění tl stěny 110-150mm rozměru 600/1970, 2100mm</t>
  </si>
  <si>
    <t>168</t>
  </si>
  <si>
    <t>55331486</t>
  </si>
  <si>
    <t>zárubeň jednokřídlá ocelová pro zdění tl stěny 110-150mm rozměru 700/1970, 2100mm</t>
  </si>
  <si>
    <t>170</t>
  </si>
  <si>
    <t>87</t>
  </si>
  <si>
    <t>55331488</t>
  </si>
  <si>
    <t>zárubeň jednokřídlá ocelová pro zdění tl stěny 110-150mm rozměru 900/1970, 2100mm</t>
  </si>
  <si>
    <t>172</t>
  </si>
  <si>
    <t>55331492</t>
  </si>
  <si>
    <t>zárubeň jednokřídlá ocelová pro zdění tl stěny 160-200mm rozměru 800/1970, 2100mm</t>
  </si>
  <si>
    <t>174</t>
  </si>
  <si>
    <t>Trubní vedení</t>
  </si>
  <si>
    <t>89</t>
  </si>
  <si>
    <t>871161211</t>
  </si>
  <si>
    <t>Montáž potrubí z PE100 SDR 11 otevřený výkop svařovaných elektrotvarovkou D 32 x 3,0 mm</t>
  </si>
  <si>
    <t>176</t>
  </si>
  <si>
    <t>28613170</t>
  </si>
  <si>
    <t>trubka vodovodní PE100 SDR11 se signalizační vrstvou 32x3,0mm</t>
  </si>
  <si>
    <t>178</t>
  </si>
  <si>
    <t>67*1,015 "Přepočtené koeficientem množství</t>
  </si>
  <si>
    <t>91</t>
  </si>
  <si>
    <t>871275211</t>
  </si>
  <si>
    <t>Kanalizační potrubí z tvrdého PVC jednovrstvé tuhost třídy SN4 DN 125</t>
  </si>
  <si>
    <t>180</t>
  </si>
  <si>
    <t>26,00+12,00</t>
  </si>
  <si>
    <t>871315211</t>
  </si>
  <si>
    <t>Kanalizační potrubí z tvrdého PVC jednovrstvé tuhost třídy SN4 DN 160</t>
  </si>
  <si>
    <t>182</t>
  </si>
  <si>
    <t>93</t>
  </si>
  <si>
    <t>877161101</t>
  </si>
  <si>
    <t>Montáž elektrospojek na vodovodním potrubí z PE trub d 32</t>
  </si>
  <si>
    <t>184</t>
  </si>
  <si>
    <t>28615969</t>
  </si>
  <si>
    <t>elektrospojka SDR11 PE 100 PN16 D 32mm</t>
  </si>
  <si>
    <t>186</t>
  </si>
  <si>
    <t>95</t>
  </si>
  <si>
    <t>877275211</t>
  </si>
  <si>
    <t>Montáž tvarovek z tvrdého PVC-systém KG nebo z polypropylenu-systém KG 2000 jednoosé DN 125</t>
  </si>
  <si>
    <t>188</t>
  </si>
  <si>
    <t>3+3</t>
  </si>
  <si>
    <t>28611356</t>
  </si>
  <si>
    <t>koleno kanalizační PVC KG 125x45°</t>
  </si>
  <si>
    <t>190</t>
  </si>
  <si>
    <t>97</t>
  </si>
  <si>
    <t>877275221</t>
  </si>
  <si>
    <t>Montáž tvarovek z tvrdého PVC-systém KG nebo z polypropylenu-systém KG 2000 dvouosé DN 125</t>
  </si>
  <si>
    <t>192</t>
  </si>
  <si>
    <t>28611389</t>
  </si>
  <si>
    <t>odbočka kanalizační PVC s hrdlem 125/125/45°</t>
  </si>
  <si>
    <t>194</t>
  </si>
  <si>
    <t>99</t>
  </si>
  <si>
    <t>877315211</t>
  </si>
  <si>
    <t>Montáž tvarovek z tvrdého PVC-systém KG nebo z polypropylenu-systém KG 2000 jednoosé DN 160</t>
  </si>
  <si>
    <t>196</t>
  </si>
  <si>
    <t>28611361</t>
  </si>
  <si>
    <t>koleno kanalizační PVC KG 160x45°</t>
  </si>
  <si>
    <t>198</t>
  </si>
  <si>
    <t>101</t>
  </si>
  <si>
    <t>890351851</t>
  </si>
  <si>
    <t>Bourání šachet ze ŽB strojně obestavěného prostoru přes 3 do 5 m3</t>
  </si>
  <si>
    <t>167591530</t>
  </si>
  <si>
    <t>Bourání šachet a jímek strojně velikosti obestavěného prostoru přes 3 do 5 m3 ze železobetonu</t>
  </si>
  <si>
    <t>891269111</t>
  </si>
  <si>
    <t>Montáž navrtávacích pasů na potrubí z jakýchkoli trub DN 100</t>
  </si>
  <si>
    <t>202</t>
  </si>
  <si>
    <t>103</t>
  </si>
  <si>
    <t>42273547</t>
  </si>
  <si>
    <t>pás navrtávací se závitovým výstupem z tvárné litiny pro vodovodní PE a PVC potrubí 90-5/4”</t>
  </si>
  <si>
    <t>204</t>
  </si>
  <si>
    <t>42291057</t>
  </si>
  <si>
    <t>souprava zemní pro navrtávací pas s kohoutem Rd 1,5m</t>
  </si>
  <si>
    <t>206</t>
  </si>
  <si>
    <t>105</t>
  </si>
  <si>
    <t>892233122</t>
  </si>
  <si>
    <t>Proplach a dezinfekce vodovodního potrubí DN od 40 do 70</t>
  </si>
  <si>
    <t>208</t>
  </si>
  <si>
    <t>892241111</t>
  </si>
  <si>
    <t>Tlaková zkouška vodou potrubí DN do 80</t>
  </si>
  <si>
    <t>210</t>
  </si>
  <si>
    <t>107</t>
  </si>
  <si>
    <t>892271111</t>
  </si>
  <si>
    <t>Tlaková zkouška vodou potrubí DN 100 nebo 125</t>
  </si>
  <si>
    <t>212</t>
  </si>
  <si>
    <t>26,00</t>
  </si>
  <si>
    <t>892351111</t>
  </si>
  <si>
    <t>Tlaková zkouška vodou potrubí DN 150 nebo 200</t>
  </si>
  <si>
    <t>214</t>
  </si>
  <si>
    <t>109</t>
  </si>
  <si>
    <t>893410101</t>
  </si>
  <si>
    <t>Osazení vodoměrné šachty z betonových dílců nepojížděné pl do 1,5 m2 šachtové dno</t>
  </si>
  <si>
    <t>216</t>
  </si>
  <si>
    <t>59224357</t>
  </si>
  <si>
    <t>dno betonové šachty kanalizační jednolité 120x113x80cm</t>
  </si>
  <si>
    <t>218</t>
  </si>
  <si>
    <t>111</t>
  </si>
  <si>
    <t>893410102</t>
  </si>
  <si>
    <t>Osazení vodoměrné šachty z betonových dílců nepojížděné pl do 1,5 m2 šachtová skruž výšky 500 mm</t>
  </si>
  <si>
    <t>220</t>
  </si>
  <si>
    <t>59224426</t>
  </si>
  <si>
    <t>skruž betonové šachty DN 1200 kanalizační 120x108x13,5cm, stupadla poplastovaná</t>
  </si>
  <si>
    <t>222</t>
  </si>
  <si>
    <t>113</t>
  </si>
  <si>
    <t>893410103</t>
  </si>
  <si>
    <t>Osazení vodoměrné šachty z betonových dílců nepojížděné pl do 1,5 m2 zákrytová deska</t>
  </si>
  <si>
    <t>224</t>
  </si>
  <si>
    <t>59200101</t>
  </si>
  <si>
    <t>deska zákrytová TZK-Q.1 120-63/17</t>
  </si>
  <si>
    <t>226</t>
  </si>
  <si>
    <t>115</t>
  </si>
  <si>
    <t>894411311</t>
  </si>
  <si>
    <t>Osazení betonových nebo železobetonových dílců pro šachty skruží rovných</t>
  </si>
  <si>
    <t>228</t>
  </si>
  <si>
    <t>59224079</t>
  </si>
  <si>
    <t>skruž betonová DN 1000x500, 100x50x9cm, bez stupadel</t>
  </si>
  <si>
    <t>230</t>
  </si>
  <si>
    <t>117</t>
  </si>
  <si>
    <t>894414211</t>
  </si>
  <si>
    <t>Osazení betonových nebo železobetonových dílců pro šachty desek zákrytových</t>
  </si>
  <si>
    <t>232</t>
  </si>
  <si>
    <t>59224315</t>
  </si>
  <si>
    <t>deska betonová zákrytová pro kruhové šachty 100/62,5x16,5cm</t>
  </si>
  <si>
    <t>234</t>
  </si>
  <si>
    <t>119</t>
  </si>
  <si>
    <t>894812001</t>
  </si>
  <si>
    <t>Revizní a čistící šachta z PP šachtové dno DN 400/150 přímý tok</t>
  </si>
  <si>
    <t>236</t>
  </si>
  <si>
    <t>894812032</t>
  </si>
  <si>
    <t>Revizní a čistící šachta z PP DN 400 šachtová roura korugovaná bez hrdla světlé hloubky 1500 mm</t>
  </si>
  <si>
    <t>238</t>
  </si>
  <si>
    <t>121</t>
  </si>
  <si>
    <t>894812041</t>
  </si>
  <si>
    <t>Příplatek k rourám revizní a čistící šachty z PP DN 400 za uříznutí šachtové roury</t>
  </si>
  <si>
    <t>240</t>
  </si>
  <si>
    <t>894812063</t>
  </si>
  <si>
    <t>Revizní a čistící šachta z PP DN 400 poklop litinový plný do teleskopické trubky pro třídu zatížení D400</t>
  </si>
  <si>
    <t>242</t>
  </si>
  <si>
    <t>123</t>
  </si>
  <si>
    <t>899104112</t>
  </si>
  <si>
    <t>Osazení poklopů litinových nebo ocelových včetně rámů pro třídu zatížení D400, E600</t>
  </si>
  <si>
    <t>244</t>
  </si>
  <si>
    <t>55241005</t>
  </si>
  <si>
    <t>poklop kanalizační litinový, rám betonolitinový 160mm,s osazením pro lapač D 400 kruhová mříž</t>
  </si>
  <si>
    <t>246</t>
  </si>
  <si>
    <t>125</t>
  </si>
  <si>
    <t>899721111</t>
  </si>
  <si>
    <t>Signalizační vodič DN do 150 mm na potrubí</t>
  </si>
  <si>
    <t>252</t>
  </si>
  <si>
    <t>899722114</t>
  </si>
  <si>
    <t>Krytí potrubí z plastů výstražnou fólií z PVC 40 cm</t>
  </si>
  <si>
    <t>254</t>
  </si>
  <si>
    <t>Ostatní konstrukce a práce, bourání</t>
  </si>
  <si>
    <t>127</t>
  </si>
  <si>
    <t>913121111</t>
  </si>
  <si>
    <t>Montáž a demontáž dočasné dopravní značky kompletní základní</t>
  </si>
  <si>
    <t>256</t>
  </si>
  <si>
    <t>913121211</t>
  </si>
  <si>
    <t>Příplatek k dočasné dopravní značce kompletní základní za první a ZKD den použití</t>
  </si>
  <si>
    <t>258</t>
  </si>
  <si>
    <t>6*14 "Přepočtené koeficientem množství</t>
  </si>
  <si>
    <t>129</t>
  </si>
  <si>
    <t>916131213</t>
  </si>
  <si>
    <t>Osazení silničního obrubníku betonového stojatého s boční opěrou do lože z betonu prostého</t>
  </si>
  <si>
    <t>268</t>
  </si>
  <si>
    <t>59217031</t>
  </si>
  <si>
    <t>obrubník betonový silniční 1000x150x250mm</t>
  </si>
  <si>
    <t>270</t>
  </si>
  <si>
    <t>131</t>
  </si>
  <si>
    <t>941111131</t>
  </si>
  <si>
    <t>Montáž lešení řadového trubkového lehkého s podlahami zatížení do 200 kg/m2 š přes 1,2 do 1,5 m v do 10 m</t>
  </si>
  <si>
    <t>272</t>
  </si>
  <si>
    <t>2*(18,00+6,50)*3,00</t>
  </si>
  <si>
    <t>941111231</t>
  </si>
  <si>
    <t>Příplatek k lešení řadovému trubkovému lehkému s podlahami š 1,5 m v 10 m za první a ZKD den použití</t>
  </si>
  <si>
    <t>274</t>
  </si>
  <si>
    <t>147*60 "Přepočtené koeficientem množství</t>
  </si>
  <si>
    <t>133</t>
  </si>
  <si>
    <t>941111831</t>
  </si>
  <si>
    <t>Demontáž lešení řadového trubkového lehkého s podlahami zatížení do 200 kg/m2 š přes 1,2 do 1,5 m v do 10 m</t>
  </si>
  <si>
    <t>276</t>
  </si>
  <si>
    <t>949101111</t>
  </si>
  <si>
    <t>Lešení pomocné pro objekty pozemních staveb s lešeňovou podlahou v do 1,9 m zatížení do 150 kg/m2</t>
  </si>
  <si>
    <t>282</t>
  </si>
  <si>
    <t>135</t>
  </si>
  <si>
    <t>952901111</t>
  </si>
  <si>
    <t>Vyčištění budov bytové a občanské výstavby při výšce podlaží do 4 m</t>
  </si>
  <si>
    <t>284</t>
  </si>
  <si>
    <t>952902021</t>
  </si>
  <si>
    <t>Čištění budov zametení hladkých podlah</t>
  </si>
  <si>
    <t>286</t>
  </si>
  <si>
    <t>2,17+7,87</t>
  </si>
  <si>
    <t>137</t>
  </si>
  <si>
    <t>952905121</t>
  </si>
  <si>
    <t>Čerpání fekálií ze zatopených prostor</t>
  </si>
  <si>
    <t>hod</t>
  </si>
  <si>
    <t>1258164171</t>
  </si>
  <si>
    <t>Čištění objektů po zatopení nebo záplavách čerpání fekálií</t>
  </si>
  <si>
    <t>952905131</t>
  </si>
  <si>
    <t>Vyklizení bahna s vodorovným přemístěním do 10 m</t>
  </si>
  <si>
    <t>292</t>
  </si>
  <si>
    <t>139</t>
  </si>
  <si>
    <t>953943125</t>
  </si>
  <si>
    <t>Osazování výrobků přes 30 do 120 kg/kus do betonu</t>
  </si>
  <si>
    <t>294</t>
  </si>
  <si>
    <t>"box na popelnice"</t>
  </si>
  <si>
    <t>59227951</t>
  </si>
  <si>
    <t>box na popelnici - antivandal, kovový, pozink, prášková barva</t>
  </si>
  <si>
    <t>296</t>
  </si>
  <si>
    <t>141</t>
  </si>
  <si>
    <t>953943211</t>
  </si>
  <si>
    <t>Osazování hasicího přístroje</t>
  </si>
  <si>
    <t>298</t>
  </si>
  <si>
    <t>44932114</t>
  </si>
  <si>
    <t>přístroj hasicí ruční práškový PG 6 LE</t>
  </si>
  <si>
    <t>300</t>
  </si>
  <si>
    <t>143</t>
  </si>
  <si>
    <t>953993326</t>
  </si>
  <si>
    <t>Osazení bezpečnostní, orientační nebo informační tabulky přivrtáním na zdivo</t>
  </si>
  <si>
    <t>1850706242</t>
  </si>
  <si>
    <t>Osazení bezpečnostní, orientační nebo informační tabulky plastové nebo smaltované přivrtáním na zdivo</t>
  </si>
  <si>
    <t>73534508</t>
  </si>
  <si>
    <t>cedule - unikový východ</t>
  </si>
  <si>
    <t>-570763624</t>
  </si>
  <si>
    <t>145</t>
  </si>
  <si>
    <t>73534509</t>
  </si>
  <si>
    <t>piktogram čekárna</t>
  </si>
  <si>
    <t>72423417</t>
  </si>
  <si>
    <t>73534510</t>
  </si>
  <si>
    <t>tabulka bezpečnostní plastová s tiskem 2 barvy A4 210x297mm</t>
  </si>
  <si>
    <t>-1844405678</t>
  </si>
  <si>
    <t>147</t>
  </si>
  <si>
    <t>962031132</t>
  </si>
  <si>
    <t>Bourání příček z cihel pálených na MVC tl do 100 mm</t>
  </si>
  <si>
    <t>302</t>
  </si>
  <si>
    <t>1,12*2,70</t>
  </si>
  <si>
    <t>962031133</t>
  </si>
  <si>
    <t>Bourání příček z cihel pálených na MVC tl do 150 mm</t>
  </si>
  <si>
    <t>304</t>
  </si>
  <si>
    <t>(2,52+2,22)*2,70*0,60*2,00</t>
  </si>
  <si>
    <t>149</t>
  </si>
  <si>
    <t>962032641</t>
  </si>
  <si>
    <t>Bourání zdiva komínového nad střechou z cihel na MC</t>
  </si>
  <si>
    <t>306</t>
  </si>
  <si>
    <t>0,45*0,45*2,55</t>
  </si>
  <si>
    <t>965042131</t>
  </si>
  <si>
    <t>Bourání podkladů pod dlažby nebo mazanin betonových nebo z litého asfaltu tl do 100 mm pl do 4 m2</t>
  </si>
  <si>
    <t>308</t>
  </si>
  <si>
    <t>(1,36+1,30+2,98+3,41)*0,10</t>
  </si>
  <si>
    <t>3,91*0,10</t>
  </si>
  <si>
    <t>151</t>
  </si>
  <si>
    <t>965042141</t>
  </si>
  <si>
    <t>Bourání podkladů pod dlažby nebo mazanin betonových nebo z litého asfaltu tl do 100 mm pl přes 4 m2</t>
  </si>
  <si>
    <t>310</t>
  </si>
  <si>
    <t>0,69*6,37*0,10</t>
  </si>
  <si>
    <t>965043341</t>
  </si>
  <si>
    <t>Bourání podkladů pod dlažby betonových s potěrem nebo teracem tl do 100 mm pl přes 4 m2</t>
  </si>
  <si>
    <t>312</t>
  </si>
  <si>
    <t>9,14*1,51*0,10</t>
  </si>
  <si>
    <t>153</t>
  </si>
  <si>
    <t>965082922</t>
  </si>
  <si>
    <t>Odstranění násypů pod podlahami tl do 100 mm pl do 2 m2</t>
  </si>
  <si>
    <t>314</t>
  </si>
  <si>
    <t>(1,36+1,30)*0,10</t>
  </si>
  <si>
    <t>965082923</t>
  </si>
  <si>
    <t>Odstranění násypů pod podlahami tl do 100 mm pl přes 2 m2</t>
  </si>
  <si>
    <t>316</t>
  </si>
  <si>
    <t>27,76*0,10*0,25</t>
  </si>
  <si>
    <t>(2,98+3,41)*0,10</t>
  </si>
  <si>
    <t>155</t>
  </si>
  <si>
    <t>965082933</t>
  </si>
  <si>
    <t>Odstranění násypů pod podlahami tl do 200 mm pl přes 2 m2</t>
  </si>
  <si>
    <t>318</t>
  </si>
  <si>
    <t>965082941</t>
  </si>
  <si>
    <t>Odstranění násypů pod podlahami tl přes 200 mm</t>
  </si>
  <si>
    <t>320</t>
  </si>
  <si>
    <t>16,70*0,30</t>
  </si>
  <si>
    <t>3,91*0,30</t>
  </si>
  <si>
    <t>157</t>
  </si>
  <si>
    <t>967031132</t>
  </si>
  <si>
    <t>Přisekání rovných ostění v cihelném zdivu na MV nebo MVC</t>
  </si>
  <si>
    <t>322</t>
  </si>
  <si>
    <t>2*(1,60+1,30)*0,33*8</t>
  </si>
  <si>
    <t>2*(1,00+1,30)*0,33</t>
  </si>
  <si>
    <t>(1,04+2,38*2+1,04+2,46*2)*0,33</t>
  </si>
  <si>
    <t>2,70*(0,15*4+0,08)+(2,50+2,22)*0,15+1,12*0,08</t>
  </si>
  <si>
    <t>(0,90+2,00*2+0,70+2,00*2)*0,16</t>
  </si>
  <si>
    <t>968062354</t>
  </si>
  <si>
    <t>Vybourání dřevěných rámů oken dvojitých včetně křídel pl do 1 m2</t>
  </si>
  <si>
    <t>324</t>
  </si>
  <si>
    <t>0,45*0,45+1,00*1,30+0,70*1,30</t>
  </si>
  <si>
    <t>159</t>
  </si>
  <si>
    <t>968062355</t>
  </si>
  <si>
    <t>Vybourání dřevěných rámů oken dvojitých včetně křídel pl do 2 m2</t>
  </si>
  <si>
    <t>326</t>
  </si>
  <si>
    <t>1,60*1,30*8</t>
  </si>
  <si>
    <t>968062375</t>
  </si>
  <si>
    <t>Vybourání dřevěných rámů oken zdvojených včetně křídel pl do 2 m2</t>
  </si>
  <si>
    <t>328</t>
  </si>
  <si>
    <t>161</t>
  </si>
  <si>
    <t>968062456</t>
  </si>
  <si>
    <t>Vybourání dřevěných dveřních zárubní pl přes 2 m2</t>
  </si>
  <si>
    <t>330</t>
  </si>
  <si>
    <t>0,90*2,40*3+1,63*2,36+1,04*2,38</t>
  </si>
  <si>
    <t>968072455</t>
  </si>
  <si>
    <t>Vybourání kovových dveřních zárubní pl do 2 m2</t>
  </si>
  <si>
    <t>332</t>
  </si>
  <si>
    <t>0,90*2,00+0,60*2,00</t>
  </si>
  <si>
    <t>163</t>
  </si>
  <si>
    <t>968072456</t>
  </si>
  <si>
    <t>Vybourání kovových dveřních zárubní pl přes 2 m2</t>
  </si>
  <si>
    <t>334</t>
  </si>
  <si>
    <t>971033631</t>
  </si>
  <si>
    <t>Vybourání otvorů ve zdivu cihelném pl do 4 m2 na MVC nebo MV tl do 150 mm</t>
  </si>
  <si>
    <t>336</t>
  </si>
  <si>
    <t>0,90*2,00+0,70*2,00</t>
  </si>
  <si>
    <t>165</t>
  </si>
  <si>
    <t>976072221</t>
  </si>
  <si>
    <t>Vybourání kovových komínových dvířek pl do 0,3 m2 ze zdiva cihelného</t>
  </si>
  <si>
    <t>338</t>
  </si>
  <si>
    <t>976082131</t>
  </si>
  <si>
    <t>Vybourání objímek, držáků nebo věšáků ze zdiva cihelného</t>
  </si>
  <si>
    <t>344</t>
  </si>
  <si>
    <t>167</t>
  </si>
  <si>
    <t>977151119</t>
  </si>
  <si>
    <t>Jádrové vrty diamantovými korunkami do stavebních materiálů D přes 100 do 110 mm</t>
  </si>
  <si>
    <t>346</t>
  </si>
  <si>
    <t>0,33*2</t>
  </si>
  <si>
    <t>978011141</t>
  </si>
  <si>
    <t>Otlučení (osekání) vnitřní vápenné nebo vápenocementové omítky stropů v rozsahu přes 10 do 30 %</t>
  </si>
  <si>
    <t>348</t>
  </si>
  <si>
    <t>16,70+2,17+7,87+27,76+1,36+1,30+2,98+3,41</t>
  </si>
  <si>
    <t>169</t>
  </si>
  <si>
    <t>978013161</t>
  </si>
  <si>
    <t>Otlučení (osekání) vnitřní vápenné nebo vápenocementové omítky stěn v rozsahu přes 30 do 50 %</t>
  </si>
  <si>
    <t>350</t>
  </si>
  <si>
    <t>(17,18+6,83+11,58+21,68+4,82+4,64+7,34)*(2,70-1,50)</t>
  </si>
  <si>
    <t>-(1,60*0,89*8+0,55*0,55+1,00*0,89+1,00*0,72+0,70*0,90+1,04*0,96+0,90*0,90*2+1,04*0,85+1,63*0,86+0,60*0,50*2+0,90*0,50*2)</t>
  </si>
  <si>
    <t>978013191</t>
  </si>
  <si>
    <t>Otlučení (osekání) vnitřní vápenné nebo vápenocementové omítky stěn v rozsahu přes 50 do 100 %</t>
  </si>
  <si>
    <t>352</t>
  </si>
  <si>
    <t>(17,18+6,83+11,58+21,68+4,82+4,64+7,34+7,72)*1,50</t>
  </si>
  <si>
    <t>-(1,60*0,41*8+1,00*0,41+1,00*0,63+0,70*0,40+1,04*1,50+0,90*1,50*3+1,04*1,50+1,63*1,50+0,60*1,50*2+0,90*1,50*2)</t>
  </si>
  <si>
    <t>171</t>
  </si>
  <si>
    <t>978015351</t>
  </si>
  <si>
    <t>Otlučení (osekání) vnější vápenné nebo vápenocementové omítky stupně členitosti 1 a 2 v rozsahu přes 30 do 40 %</t>
  </si>
  <si>
    <t>354</t>
  </si>
  <si>
    <t>"sloupy"</t>
  </si>
  <si>
    <t>"podhledy"</t>
  </si>
  <si>
    <t>1,47*2,70+9,14*1,51</t>
  </si>
  <si>
    <t>-(1,50*1,22*8+0,45*0,45+0,90*2,40*3+1,63*2,36+1,04*2,38+0,90*1,22+0,60*1,22+1,04*2,46)</t>
  </si>
  <si>
    <t>0,15*(1,50*8+1,22*2*8+0,45*3+0,90*3+2,40*2*3+1,63+2,36*2+1,04+2,38*2+0,90+1,22*2+0,60+1,22*2+1,04+2,46*2)</t>
  </si>
  <si>
    <t>985112111</t>
  </si>
  <si>
    <t>Odsekání degradovaného betonu stěn tl do 10 mm</t>
  </si>
  <si>
    <t>356</t>
  </si>
  <si>
    <t>2*(15,33+6,37)*0,53</t>
  </si>
  <si>
    <t>173</t>
  </si>
  <si>
    <t>985131111</t>
  </si>
  <si>
    <t>Očištění ploch stěn, rubu kleneb a podlah tlakovou vodou</t>
  </si>
  <si>
    <t>358</t>
  </si>
  <si>
    <t>2*(15,33+6,37)*2,93</t>
  </si>
  <si>
    <t>985131211</t>
  </si>
  <si>
    <t>Očištění ploch stěn, rubu kleneb a podlah sušeným křemičitým pískem</t>
  </si>
  <si>
    <t>360</t>
  </si>
  <si>
    <t>2*(15,33+6,37)*0,16</t>
  </si>
  <si>
    <t>175</t>
  </si>
  <si>
    <t>985139112</t>
  </si>
  <si>
    <t>Příplatek k očištění ploch za plochu do 10 m2 jednotlivě</t>
  </si>
  <si>
    <t>362</t>
  </si>
  <si>
    <t>997</t>
  </si>
  <si>
    <t>Přesun sutě</t>
  </si>
  <si>
    <t>997013001</t>
  </si>
  <si>
    <t>Vyklizení ulehlé suti z prostorů do 15 m2 s naložením z hl do 2 m</t>
  </si>
  <si>
    <t>364</t>
  </si>
  <si>
    <t>177</t>
  </si>
  <si>
    <t>997013151</t>
  </si>
  <si>
    <t>Vnitrostaveništní doprava suti a vybouraných hmot pro budovy v do 6 m s omezením mechanizace</t>
  </si>
  <si>
    <t>366</t>
  </si>
  <si>
    <t>997013501</t>
  </si>
  <si>
    <t>Odvoz suti a vybouraných hmot na skládku nebo meziskládku do 1 km se složením</t>
  </si>
  <si>
    <t>368</t>
  </si>
  <si>
    <t>179</t>
  </si>
  <si>
    <t>997013509</t>
  </si>
  <si>
    <t>Příplatek k odvozu suti a vybouraných hmot na skládku ZKD 1 km přes 1 km</t>
  </si>
  <si>
    <t>370</t>
  </si>
  <si>
    <t>63,492*29 "Přepočtené koeficientem množství</t>
  </si>
  <si>
    <t>997013631</t>
  </si>
  <si>
    <t>Poplatek za uložení na skládce (skládkovné) stavebního odpadu směsného kód odpadu 17 09 04</t>
  </si>
  <si>
    <t>372</t>
  </si>
  <si>
    <t>181</t>
  </si>
  <si>
    <t>997013821</t>
  </si>
  <si>
    <t>Poplatek za uložení na skládce (skládkovné) stavebního odpadu s obsahem azbestu kód odpadu 17 06 05</t>
  </si>
  <si>
    <t>374</t>
  </si>
  <si>
    <t>997221612</t>
  </si>
  <si>
    <t>Nakládání vybouraných hmot na dopravní prostředky pro vodorovnou dopravu</t>
  </si>
  <si>
    <t>376</t>
  </si>
  <si>
    <t>998</t>
  </si>
  <si>
    <t>Přesun hmot</t>
  </si>
  <si>
    <t>183</t>
  </si>
  <si>
    <t>998018001</t>
  </si>
  <si>
    <t>Přesun hmot ruční pro budovy v do 6 m</t>
  </si>
  <si>
    <t>-665686964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</si>
  <si>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</si>
  <si>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</si>
  <si>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</si>
  <si>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</si>
  <si>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</si>
  <si>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711111011</t>
  </si>
  <si>
    <t>Provedení izolace proti zemní vlhkosti vodorovné za studena suspenzí asfaltovou</t>
  </si>
  <si>
    <t>380</t>
  </si>
  <si>
    <t>185</t>
  </si>
  <si>
    <t>11163150</t>
  </si>
  <si>
    <t>lak penetrační asfaltový</t>
  </si>
  <si>
    <t>382</t>
  </si>
  <si>
    <t>36,26*0,00105 "Přepočtené koeficientem množství</t>
  </si>
  <si>
    <t>711141559</t>
  </si>
  <si>
    <t>Provedení izolace proti zemní vlhkosti pásy přitavením vodorovné NAIP</t>
  </si>
  <si>
    <t>384</t>
  </si>
  <si>
    <t>187</t>
  </si>
  <si>
    <t>62853004</t>
  </si>
  <si>
    <t>pás asfaltový natavitelný modifikovaný SBS tl 4,0mm s vložkou ze skleněné tkaniny a spalitelnou PE fólií nebo jemnozrnným minerálním posypem na horním povrchu</t>
  </si>
  <si>
    <t>386</t>
  </si>
  <si>
    <t>36,26*1,1655 "Přepočtené koeficientem množství</t>
  </si>
  <si>
    <t>711161212</t>
  </si>
  <si>
    <t>Izolace proti zemní vlhkosti nopovou fólií svislá, nopek v 8,0 mm, tl do 0,6 mm</t>
  </si>
  <si>
    <t>388</t>
  </si>
  <si>
    <t>2*(15,33+6,37)*0,55</t>
  </si>
  <si>
    <t>189</t>
  </si>
  <si>
    <t>711161384</t>
  </si>
  <si>
    <t>Izolace proti zemní vlhkosti nopovou fólií ukončení provětrávací lištou</t>
  </si>
  <si>
    <t>390</t>
  </si>
  <si>
    <t>2*(15,33+6,37)</t>
  </si>
  <si>
    <t>711161386</t>
  </si>
  <si>
    <t>Izolace proti zemní vlhkosti nopovou fólií připevnění rohové tvarovky</t>
  </si>
  <si>
    <t>392</t>
  </si>
  <si>
    <t>191</t>
  </si>
  <si>
    <t>711413111</t>
  </si>
  <si>
    <t>Izolace proti vodě za studena vodorovná těsnicí hmotou dvousložkovou na bázi polymery modifikované živičné emulze</t>
  </si>
  <si>
    <t>394</t>
  </si>
  <si>
    <t>16,96+10,33+4,16+1,50+1,57+1,74+27,85</t>
  </si>
  <si>
    <t>(17,74+13,48+21,88+8,36+5,98+5,19+5,45)*0,10</t>
  </si>
  <si>
    <t>711413121</t>
  </si>
  <si>
    <t>Izolace proti vodě za studena svislá těsnicí hmotou dvousložkovou na bázi polymery modifikované živičné emulze</t>
  </si>
  <si>
    <t>396</t>
  </si>
  <si>
    <t>193</t>
  </si>
  <si>
    <t>998711101</t>
  </si>
  <si>
    <t>Přesun hmot tonážní pro izolace proti vodě, vlhkosti a plynům v objektech v do 6 m</t>
  </si>
  <si>
    <t>-1490754232</t>
  </si>
  <si>
    <t>Přesun hmot pro izolace proti vodě, vlhkosti a plynům stanovený z hmotnosti přesunovaného materiálu vodorovná dopravní vzdálenost do 50 m v objektech výšky do 6 m</t>
  </si>
  <si>
    <t>713</t>
  </si>
  <si>
    <t>Izolace tepelné</t>
  </si>
  <si>
    <t>713121111</t>
  </si>
  <si>
    <t>Montáž izolace tepelné podlah volně kladenými rohožemi, pásy, dílci, deskami 1 vrstva</t>
  </si>
  <si>
    <t>400</t>
  </si>
  <si>
    <t>195</t>
  </si>
  <si>
    <t>28372309</t>
  </si>
  <si>
    <t>deska EPS 100 pro konstrukce s běžným zatížením λ=0,037 tl 100mm</t>
  </si>
  <si>
    <t>402</t>
  </si>
  <si>
    <t>36,26*1,02 "Přepočtené koeficientem množství</t>
  </si>
  <si>
    <t>998713101</t>
  </si>
  <si>
    <t>Přesun hmot tonážní pro izolace tepelné v objektech v do 6 m</t>
  </si>
  <si>
    <t>2098029990</t>
  </si>
  <si>
    <t>Přesun hmot pro izolace tepelné stanovený z hmotnosti přesunovaného materiálu vodorovná dopravní vzdálenost do 50 m v objektech výšky do 6 m</t>
  </si>
  <si>
    <t>721</t>
  </si>
  <si>
    <t>Zdravotechnika - vnitřní kanalizace</t>
  </si>
  <si>
    <t>197</t>
  </si>
  <si>
    <t>721173401</t>
  </si>
  <si>
    <t>Potrubí kanalizační z PVC SN 4 svodné DN 110</t>
  </si>
  <si>
    <t>406</t>
  </si>
  <si>
    <t>"chránička"</t>
  </si>
  <si>
    <t>5,00</t>
  </si>
  <si>
    <t>721174042</t>
  </si>
  <si>
    <t>Potrubí kanalizační z PP připojovací DN 40</t>
  </si>
  <si>
    <t>408</t>
  </si>
  <si>
    <t>199</t>
  </si>
  <si>
    <t>721174045</t>
  </si>
  <si>
    <t>Potrubí kanalizační z PP připojovací DN 110</t>
  </si>
  <si>
    <t>410</t>
  </si>
  <si>
    <t>200</t>
  </si>
  <si>
    <t>28611944</t>
  </si>
  <si>
    <t>čistící kus kanalizační PVC DN 110</t>
  </si>
  <si>
    <t>412</t>
  </si>
  <si>
    <t>201</t>
  </si>
  <si>
    <t>28611954</t>
  </si>
  <si>
    <t>zátka hrdlová kanalizační plastová PP SN16 DN 110</t>
  </si>
  <si>
    <t>414</t>
  </si>
  <si>
    <t>721242105</t>
  </si>
  <si>
    <t>Lapač střešních splavenin z PP se zápachovou klapkou a lapacím košem DN 110</t>
  </si>
  <si>
    <t>416</t>
  </si>
  <si>
    <t>203</t>
  </si>
  <si>
    <t>721242803</t>
  </si>
  <si>
    <t>Demontáž lapače střešních splavenin DN 110</t>
  </si>
  <si>
    <t>418</t>
  </si>
  <si>
    <t>721273153</t>
  </si>
  <si>
    <t>Hlavice ventilační polypropylen PP DN 110</t>
  </si>
  <si>
    <t>420</t>
  </si>
  <si>
    <t>205</t>
  </si>
  <si>
    <t>721290111</t>
  </si>
  <si>
    <t>Zkouška těsnosti potrubí kanalizace vodou DN do 125</t>
  </si>
  <si>
    <t>422</t>
  </si>
  <si>
    <t>5,00+11,00</t>
  </si>
  <si>
    <t>998721101</t>
  </si>
  <si>
    <t>Přesun hmot tonážní pro vnitřní kanalizace v objektech v do 6 m</t>
  </si>
  <si>
    <t>1919789368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</si>
  <si>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</si>
  <si>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</si>
  <si>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</si>
  <si>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207</t>
  </si>
  <si>
    <t>722174001</t>
  </si>
  <si>
    <t>Potrubí vodovodní plastové PPR svar polyfúze PN 16 D 16x2,2 mm</t>
  </si>
  <si>
    <t>426</t>
  </si>
  <si>
    <t>722174002</t>
  </si>
  <si>
    <t>Potrubí vodovodní plastové PPR svar polyfúze PN 16 D 20x2,8 mm</t>
  </si>
  <si>
    <t>428</t>
  </si>
  <si>
    <t>209</t>
  </si>
  <si>
    <t>722174004</t>
  </si>
  <si>
    <t>Potrubí vodovodní plastové PPR svar polyfúze PN 16 D 32x4,4 mm</t>
  </si>
  <si>
    <t>430</t>
  </si>
  <si>
    <t>722179192</t>
  </si>
  <si>
    <t>Příplatek k rozvodu vody z plastů za potrubí do D 32 mm do 15 svarů</t>
  </si>
  <si>
    <t>soubor</t>
  </si>
  <si>
    <t>432</t>
  </si>
  <si>
    <t>211</t>
  </si>
  <si>
    <t>722181211</t>
  </si>
  <si>
    <t>Ochrana vodovodního potrubí přilepenými termoizolačními trubicemi z PE tl do 6 mm DN do 22 mm</t>
  </si>
  <si>
    <t>434</t>
  </si>
  <si>
    <t>2,00+32,00</t>
  </si>
  <si>
    <t>722181212</t>
  </si>
  <si>
    <t>Ochrana vodovodního potrubí přilepenými termoizolačními trubicemi z PE tl do 6 mm DN přes 22 do 32 mm</t>
  </si>
  <si>
    <t>436</t>
  </si>
  <si>
    <t>213</t>
  </si>
  <si>
    <t>722181221</t>
  </si>
  <si>
    <t>Ochrana vodovodního potrubí přilepenými termoizolačními trubicemi z PE tl přes 6 do 9 mm DN do 22 mm</t>
  </si>
  <si>
    <t>438</t>
  </si>
  <si>
    <t>722220112</t>
  </si>
  <si>
    <t>Nástěnka pro výtokový ventil G 3/4" s jedním závitem</t>
  </si>
  <si>
    <t>440</t>
  </si>
  <si>
    <t>215</t>
  </si>
  <si>
    <t>722220122</t>
  </si>
  <si>
    <t>Nástěnka pro baterii G 3/4" s jedním závitem</t>
  </si>
  <si>
    <t>pár</t>
  </si>
  <si>
    <t>442</t>
  </si>
  <si>
    <t>722221135</t>
  </si>
  <si>
    <t>Ventil výtokový G 3/4" s jedním závitem</t>
  </si>
  <si>
    <t>444</t>
  </si>
  <si>
    <t>217</t>
  </si>
  <si>
    <t>722224116</t>
  </si>
  <si>
    <t>Kohout plnicí nebo vypouštěcí G 3/4" PN 10 s jedním závitem</t>
  </si>
  <si>
    <t>446</t>
  </si>
  <si>
    <t>722230111</t>
  </si>
  <si>
    <t>Ventil přímý G 1/2" s odvodněním a dvěma závity</t>
  </si>
  <si>
    <t>448</t>
  </si>
  <si>
    <t>219</t>
  </si>
  <si>
    <t>722230112</t>
  </si>
  <si>
    <t>Ventil přímý G 3/4" s odvodněním a dvěma závity</t>
  </si>
  <si>
    <t>450</t>
  </si>
  <si>
    <t>722230114</t>
  </si>
  <si>
    <t>Ventil přímý G 5/4" s odvodněním a dvěma závity</t>
  </si>
  <si>
    <t>452</t>
  </si>
  <si>
    <t>221</t>
  </si>
  <si>
    <t>722234264</t>
  </si>
  <si>
    <t>Filtr mosazný G 3/4" PN 20 do 80°C s 2x vnitřním závitem</t>
  </si>
  <si>
    <t>454</t>
  </si>
  <si>
    <t>722270103</t>
  </si>
  <si>
    <t>Sestava vodoměrová závitová G 5/4"</t>
  </si>
  <si>
    <t>456</t>
  </si>
  <si>
    <t>223</t>
  </si>
  <si>
    <t>722290226</t>
  </si>
  <si>
    <t>Zkouška těsnosti vodovodního potrubí závitového DN do 50</t>
  </si>
  <si>
    <t>458</t>
  </si>
  <si>
    <t>2,00+66,00+3,00</t>
  </si>
  <si>
    <t>722290234</t>
  </si>
  <si>
    <t>Proplach a dezinfekce vodovodního potrubí DN do 80</t>
  </si>
  <si>
    <t>460</t>
  </si>
  <si>
    <t>225</t>
  </si>
  <si>
    <t>998722101</t>
  </si>
  <si>
    <t>Přesun hmot tonážní pro vnitřní vodovod v objektech v do 6 m</t>
  </si>
  <si>
    <t>769985031</t>
  </si>
  <si>
    <t>Přesun hmot pro vnitřní vodovod stanovený z hmotnosti přesunovaného materiálu vodorovná dopravní vzdálenost do 50 m v objektech výšky do 6 m</t>
  </si>
  <si>
    <t>725</t>
  </si>
  <si>
    <t>Zdravotechnika - zařizovací předměty</t>
  </si>
  <si>
    <t>725110811</t>
  </si>
  <si>
    <t>Demontáž klozetů splachovací s nádrží</t>
  </si>
  <si>
    <t>464</t>
  </si>
  <si>
    <t>227</t>
  </si>
  <si>
    <t>725112313</t>
  </si>
  <si>
    <t>Klozet nerezový s hlubokým splachováním závěsný s montážní deskou</t>
  </si>
  <si>
    <t>466</t>
  </si>
  <si>
    <t>725119124</t>
  </si>
  <si>
    <t>Montáž klozetových mís nerezových</t>
  </si>
  <si>
    <t>468</t>
  </si>
  <si>
    <t>229</t>
  </si>
  <si>
    <t>64240158</t>
  </si>
  <si>
    <t>nerezové WC pro invalidy</t>
  </si>
  <si>
    <t>470</t>
  </si>
  <si>
    <t>725214113</t>
  </si>
  <si>
    <t>Umyvadlo nerezové bez výtokové armatury o rozměrech 560x435 mm připevněné na stěnu</t>
  </si>
  <si>
    <t>472</t>
  </si>
  <si>
    <t>231</t>
  </si>
  <si>
    <t>725219102</t>
  </si>
  <si>
    <t>Montáž umyvadla připevněného na šrouby do zdiva</t>
  </si>
  <si>
    <t>474</t>
  </si>
  <si>
    <t>64240159</t>
  </si>
  <si>
    <t>nerezové umyvadlo pro těl. handicapované</t>
  </si>
  <si>
    <t>476</t>
  </si>
  <si>
    <t>233</t>
  </si>
  <si>
    <t>725291706</t>
  </si>
  <si>
    <t>Doplňky zařízení koupelen a záchodů nerezové madlo rovné dl 800 mm</t>
  </si>
  <si>
    <t>478</t>
  </si>
  <si>
    <t>725291722</t>
  </si>
  <si>
    <t>Doplňky zařízení koupelen a záchodů nerezové madlo krakorcové sklopné dl 834 mm</t>
  </si>
  <si>
    <t>480</t>
  </si>
  <si>
    <t>235</t>
  </si>
  <si>
    <t>725331111</t>
  </si>
  <si>
    <t>Výlevka bez výtokových armatur keramická se sklopnou plastovou mřížkou 500 mm</t>
  </si>
  <si>
    <t>482</t>
  </si>
  <si>
    <t>725532111</t>
  </si>
  <si>
    <t>Elektrický ohřívač zásobníkový akumulační závěsný svislý 30 l / 2 kW</t>
  </si>
  <si>
    <t>484</t>
  </si>
  <si>
    <t>237</t>
  </si>
  <si>
    <t>725535222</t>
  </si>
  <si>
    <t>Ventil pojistný bezpečnostní souprava s redukčním ventilem a výlevkou</t>
  </si>
  <si>
    <t>488</t>
  </si>
  <si>
    <t>725813111</t>
  </si>
  <si>
    <t>Ventil rohový bez připojovací trubičky nebo flexi hadičky G 1/2"</t>
  </si>
  <si>
    <t>490</t>
  </si>
  <si>
    <t>239</t>
  </si>
  <si>
    <t>725822613</t>
  </si>
  <si>
    <t>Baterie umyvadlová stojánková páková s výpustí</t>
  </si>
  <si>
    <t>492</t>
  </si>
  <si>
    <t>725822642</t>
  </si>
  <si>
    <t>Baterie umyvadlová automatická senzorová s přívodem teplé a studené vody</t>
  </si>
  <si>
    <t>494</t>
  </si>
  <si>
    <t>241</t>
  </si>
  <si>
    <t>725861102</t>
  </si>
  <si>
    <t>Zápachová uzávěrka pro umyvadla DN 40</t>
  </si>
  <si>
    <t>496</t>
  </si>
  <si>
    <t>998725101</t>
  </si>
  <si>
    <t>Přesun hmot tonážní pro zařizovací předměty v objektech v do 6 m</t>
  </si>
  <si>
    <t>-1770996313</t>
  </si>
  <si>
    <t>Přesun hmot pro zařizovací předměty stanovený z hmotnosti přesunovaného materiálu vodorovná dopravní vzdálenost do 50 m v objektech výšky do 6 m</t>
  </si>
  <si>
    <t>726</t>
  </si>
  <si>
    <t>Zdravotechnika - předstěnové instalace</t>
  </si>
  <si>
    <t>243</t>
  </si>
  <si>
    <t>726131041</t>
  </si>
  <si>
    <t>Instalační předstěna - klozet závěsný v 1120 mm s ovládáním zepředu do lehkých stěn s kovovou kcí</t>
  </si>
  <si>
    <t>500</t>
  </si>
  <si>
    <t>726131043</t>
  </si>
  <si>
    <t>Instalační předstěna - klozet závěsný v 1120 mm s ovládáním zepředu pro postižené do stěn s kov kcí</t>
  </si>
  <si>
    <t>502</t>
  </si>
  <si>
    <t>245</t>
  </si>
  <si>
    <t>726191002</t>
  </si>
  <si>
    <t>Souprava pro předstěnovou montáž</t>
  </si>
  <si>
    <t>504</t>
  </si>
  <si>
    <t>998726111</t>
  </si>
  <si>
    <t>Přesun hmot tonážní pro instalační prefabrikáty v objektech v do 6 m</t>
  </si>
  <si>
    <t>-1697410499</t>
  </si>
  <si>
    <t>Přesun hmot pro instalační prefabrikáty stanovený z hmotnosti přesunovaného materiálu vodorovná dopravní vzdálenost do 50 m v objektech výšky do 6 m</t>
  </si>
  <si>
    <t>735</t>
  </si>
  <si>
    <t>Ústřední vytápění - otopná tělesa</t>
  </si>
  <si>
    <t>247</t>
  </si>
  <si>
    <t>735164511</t>
  </si>
  <si>
    <t>Montáž otopného tělesa trubkového na stěnu v tělesa do 1500 mm</t>
  </si>
  <si>
    <t>508</t>
  </si>
  <si>
    <t>248</t>
  </si>
  <si>
    <t>16378930</t>
  </si>
  <si>
    <t>přímotop ATLANTIC F129-D 10 /5412168/</t>
  </si>
  <si>
    <t>510</t>
  </si>
  <si>
    <t>249</t>
  </si>
  <si>
    <t>998735101</t>
  </si>
  <si>
    <t>Přesun hmot tonážní pro otopná tělesa v objektech v do 6 m</t>
  </si>
  <si>
    <t>-1208971948</t>
  </si>
  <si>
    <t>Přesun hmot pro otopná tělesa stanovený z hmotnosti přesunovaného materiálu vodorovná dopravní vzdálenost do 50 m v objektech výšky do 6 m</t>
  </si>
  <si>
    <t>741</t>
  </si>
  <si>
    <t>Elektroinstalace - silnoproud</t>
  </si>
  <si>
    <t>250</t>
  </si>
  <si>
    <t>741110013</t>
  </si>
  <si>
    <t>Montáž trubka plastová tuhá D přes 35 mm uložená volně</t>
  </si>
  <si>
    <t>514</t>
  </si>
  <si>
    <t>251</t>
  </si>
  <si>
    <t>34570001</t>
  </si>
  <si>
    <t xml:space="preserve">KOPOS KF 09040 FA  TRUBKA DVOUPL. KOPOFLEX</t>
  </si>
  <si>
    <t>516</t>
  </si>
  <si>
    <t>15*1,05 "Přepočtené koeficientem množství</t>
  </si>
  <si>
    <t>741110053</t>
  </si>
  <si>
    <t>Montáž trubka plastová ohebná D přes 35 mm uložená volně</t>
  </si>
  <si>
    <t>518</t>
  </si>
  <si>
    <t>253</t>
  </si>
  <si>
    <t>34571352</t>
  </si>
  <si>
    <t>trubka elektroinstalační ohebná dvouplášťová korugovaná (chránička) D 52/63mm, HDPE+LDPE</t>
  </si>
  <si>
    <t>520</t>
  </si>
  <si>
    <t>5*1,05 "Přepočtené koeficientem množství</t>
  </si>
  <si>
    <t>741112001</t>
  </si>
  <si>
    <t>Montáž krabice zapuštěná plastová kruhová</t>
  </si>
  <si>
    <t>522</t>
  </si>
  <si>
    <t>10+6+18+6</t>
  </si>
  <si>
    <t>255</t>
  </si>
  <si>
    <t>34570002</t>
  </si>
  <si>
    <t xml:space="preserve">KOPOS KU 68-1902 KA  KRABICE UNIVERZÁLNÍ</t>
  </si>
  <si>
    <t>524</t>
  </si>
  <si>
    <t>34570003</t>
  </si>
  <si>
    <t>krabice s krytím IP66 KSK 80 FA</t>
  </si>
  <si>
    <t>526</t>
  </si>
  <si>
    <t>257</t>
  </si>
  <si>
    <t>34570004</t>
  </si>
  <si>
    <t xml:space="preserve">KOPOS KU 68-1903 KA  KRABICE UNIVERZÁLNÍ</t>
  </si>
  <si>
    <t>528</t>
  </si>
  <si>
    <t>34570005</t>
  </si>
  <si>
    <t>krabice s věnečkem KR 97/5 KA</t>
  </si>
  <si>
    <t>530</t>
  </si>
  <si>
    <t>259</t>
  </si>
  <si>
    <t>741112061</t>
  </si>
  <si>
    <t>Montáž krabice přístrojová zapuštěná plastová kruhová</t>
  </si>
  <si>
    <t>532</t>
  </si>
  <si>
    <t>260</t>
  </si>
  <si>
    <t>34570006</t>
  </si>
  <si>
    <t>krabice přísrtrojová hluboká KPR 68 KA</t>
  </si>
  <si>
    <t>534</t>
  </si>
  <si>
    <t>261</t>
  </si>
  <si>
    <t>741122015</t>
  </si>
  <si>
    <t>Montáž kabel Cu bez ukončení uložený pod omítku plný kulatý 3x1,5 mm2 (např. CYKY)</t>
  </si>
  <si>
    <t>536</t>
  </si>
  <si>
    <t>262</t>
  </si>
  <si>
    <t>34111030</t>
  </si>
  <si>
    <t>kabel instalační jádro Cu plné izolace PVC plášť PVC 450/750V (CYKY) 3x1,5mm2</t>
  </si>
  <si>
    <t>538</t>
  </si>
  <si>
    <t>300*1,15 "Přepočtené koeficientem množství</t>
  </si>
  <si>
    <t>263</t>
  </si>
  <si>
    <t>741122016</t>
  </si>
  <si>
    <t>Montáž kabel Cu bez ukončení uložený pod omítku plný kulatý 3x2,5 až 6 mm2 (např. CYKY)</t>
  </si>
  <si>
    <t>540</t>
  </si>
  <si>
    <t>264</t>
  </si>
  <si>
    <t>34111036</t>
  </si>
  <si>
    <t>kabel instalační jádro Cu plné izolace PVC plášť PVC 450/750V (CYKY) 3x2,5mm2</t>
  </si>
  <si>
    <t>542</t>
  </si>
  <si>
    <t>250*1,15 "Přepočtené koeficientem množství</t>
  </si>
  <si>
    <t>265</t>
  </si>
  <si>
    <t>741122134</t>
  </si>
  <si>
    <t>Montáž kabel Cu plný kulatý žíla 4x16 až 25 mm2 zatažený v trubkách (např. CYKY)</t>
  </si>
  <si>
    <t>544</t>
  </si>
  <si>
    <t>5,00+25,00</t>
  </si>
  <si>
    <t>266</t>
  </si>
  <si>
    <t>34111080</t>
  </si>
  <si>
    <t>kabel instalační jádro Cu plné izolace PVC plášť PVC 450/750V (CYKY) 4x16mm2</t>
  </si>
  <si>
    <t>546</t>
  </si>
  <si>
    <t>30*1,15 "Přepočtené koeficientem množství</t>
  </si>
  <si>
    <t>267</t>
  </si>
  <si>
    <t>741210101</t>
  </si>
  <si>
    <t>Montáž rozváděčů litinových, hliníkových nebo plastových sestava do 50 kg</t>
  </si>
  <si>
    <t>548</t>
  </si>
  <si>
    <t>35711866</t>
  </si>
  <si>
    <t xml:space="preserve">skříň rozváděče elektroměrového pro přímé měření  do výklenku celoplastové provedení pro 1x dvousazbový třífázový elektroměr a spínací prvek sazby přístroje na elektroměrové desce s plombovatelným krytem jističů (ER212/NVP7P)</t>
  </si>
  <si>
    <t>550</t>
  </si>
  <si>
    <t>269</t>
  </si>
  <si>
    <t>34570007</t>
  </si>
  <si>
    <t>rozvodnicová skříň RZB-Z-4S96 96M</t>
  </si>
  <si>
    <t>552</t>
  </si>
  <si>
    <t>741211813</t>
  </si>
  <si>
    <t>Demontáž rozvodnic kovových pod omítkou s krytím do IPx4 plochou do 0,8 m2</t>
  </si>
  <si>
    <t>554</t>
  </si>
  <si>
    <t>271</t>
  </si>
  <si>
    <t>741310201</t>
  </si>
  <si>
    <t>Montáž spínač (polo)zapuštěný šroubové připojení 1-jednopólový se zapojením vodičů</t>
  </si>
  <si>
    <t>556</t>
  </si>
  <si>
    <t>34535000</t>
  </si>
  <si>
    <t>spínač kompletní, zápustný, jednopólový, řazení 1, šroubové svorky</t>
  </si>
  <si>
    <t>558</t>
  </si>
  <si>
    <t>273</t>
  </si>
  <si>
    <t>741310231</t>
  </si>
  <si>
    <t>Montáž přepínač (polo)zapuštěný šroubové připojení 5-seriový se zapojením vodičů</t>
  </si>
  <si>
    <t>560</t>
  </si>
  <si>
    <t>34535002</t>
  </si>
  <si>
    <t>přepínač sériový kompletní, zápustný, řazení 5, šroubové svorky</t>
  </si>
  <si>
    <t>562</t>
  </si>
  <si>
    <t>275</t>
  </si>
  <si>
    <t>741311002</t>
  </si>
  <si>
    <t>Montáž spínač soumrakový se zapojením vodičů</t>
  </si>
  <si>
    <t>564</t>
  </si>
  <si>
    <t>34570008</t>
  </si>
  <si>
    <t>soumrakový spínač SOU-3/230V IP65 /4056/</t>
  </si>
  <si>
    <t>566</t>
  </si>
  <si>
    <t>277</t>
  </si>
  <si>
    <t>741313041</t>
  </si>
  <si>
    <t>Montáž zásuvka (polo)zapuštěná šroubové připojení 2P+PE se zapojením vodičů</t>
  </si>
  <si>
    <t>568</t>
  </si>
  <si>
    <t>278</t>
  </si>
  <si>
    <t>34551730</t>
  </si>
  <si>
    <t>vidlice chráněná s postranním vývodem, šroubové svorky</t>
  </si>
  <si>
    <t>570</t>
  </si>
  <si>
    <t>279</t>
  </si>
  <si>
    <t>741320105</t>
  </si>
  <si>
    <t>Montáž jističů jednopólových nn do 25 A ve skříni se zapojením vodičů</t>
  </si>
  <si>
    <t>572</t>
  </si>
  <si>
    <t>280</t>
  </si>
  <si>
    <t>35822105</t>
  </si>
  <si>
    <t>jistič 1-pólový 2 A vypínací charakteristika B vypínací schopnost 10 kA</t>
  </si>
  <si>
    <t>574</t>
  </si>
  <si>
    <t>281</t>
  </si>
  <si>
    <t>35822130</t>
  </si>
  <si>
    <t>jistič 1-pólový 25 A vypínací charakteristika B vypínací schopnost 6 kA</t>
  </si>
  <si>
    <t>576</t>
  </si>
  <si>
    <t>741320135</t>
  </si>
  <si>
    <t>Montáž jističů dvoupólových nn do 25 A ve skříni se zapojením vodičů</t>
  </si>
  <si>
    <t>578</t>
  </si>
  <si>
    <t>3+1+5+1</t>
  </si>
  <si>
    <t>283</t>
  </si>
  <si>
    <t>35822102</t>
  </si>
  <si>
    <t>jistič 1-pólový 2 A vypínací charakteristika B vypínací schopnost 6 kA</t>
  </si>
  <si>
    <t>580</t>
  </si>
  <si>
    <t>35822104</t>
  </si>
  <si>
    <t>jistič 1-pólový 4 A vypínací charakteristika B vypínací schopnost 6 kA</t>
  </si>
  <si>
    <t>582</t>
  </si>
  <si>
    <t>285</t>
  </si>
  <si>
    <t>35822107</t>
  </si>
  <si>
    <t>jistič 1-pólový 6 A vypínací charakteristika B vypínací schopnost 10 kA</t>
  </si>
  <si>
    <t>584</t>
  </si>
  <si>
    <t>35822115</t>
  </si>
  <si>
    <t>jistič 1-pólový 10 A vypínací charakteristika B vypínací schopnost 6 kA</t>
  </si>
  <si>
    <t>586</t>
  </si>
  <si>
    <t>287</t>
  </si>
  <si>
    <t>741320165</t>
  </si>
  <si>
    <t>Montáž jističů třípólových nn do 25 A ve skříni se zapojením vodičů</t>
  </si>
  <si>
    <t>588</t>
  </si>
  <si>
    <t>3+1</t>
  </si>
  <si>
    <t>288</t>
  </si>
  <si>
    <t>35822401</t>
  </si>
  <si>
    <t>jistič 3-pólový 16 A vypínací charakteristika B vypínací schopnost 10 kA</t>
  </si>
  <si>
    <t>590</t>
  </si>
  <si>
    <t>289</t>
  </si>
  <si>
    <t>35822402</t>
  </si>
  <si>
    <t>jistič 3-pólový 20 A vypínací charakteristika B vypínací schopnost 10 kA</t>
  </si>
  <si>
    <t>592</t>
  </si>
  <si>
    <t>290</t>
  </si>
  <si>
    <t>741321033</t>
  </si>
  <si>
    <t>Montáž proudových chráničů čtyřpólových nn do 25 A ve skříni se zapojením vodičů</t>
  </si>
  <si>
    <t>594</t>
  </si>
  <si>
    <t>10+3</t>
  </si>
  <si>
    <t>291</t>
  </si>
  <si>
    <t>34570009</t>
  </si>
  <si>
    <t>proudový chránič OLI-10B-1N-030AC</t>
  </si>
  <si>
    <t>596</t>
  </si>
  <si>
    <t>34570010</t>
  </si>
  <si>
    <t>proudový chránič OLI-16B-1N-030A</t>
  </si>
  <si>
    <t>598</t>
  </si>
  <si>
    <t>293</t>
  </si>
  <si>
    <t>741321043</t>
  </si>
  <si>
    <t>Montáž proudových chráničů čtyřpólových nn do 63 A ve skříni se zapojením vodičů</t>
  </si>
  <si>
    <t>600</t>
  </si>
  <si>
    <t>34570011</t>
  </si>
  <si>
    <t>proudový chránič LFN-63-4-300A /OEZ:4246</t>
  </si>
  <si>
    <t>602</t>
  </si>
  <si>
    <t>295</t>
  </si>
  <si>
    <t>741322142</t>
  </si>
  <si>
    <t>Montáž svodiče přepětí nn typ 3 třípólových na DIN lištu se zapojením vodičů</t>
  </si>
  <si>
    <t>604</t>
  </si>
  <si>
    <t>34570012</t>
  </si>
  <si>
    <t>svodič FLP-B+C MAXI V/3</t>
  </si>
  <si>
    <t>606</t>
  </si>
  <si>
    <t>297</t>
  </si>
  <si>
    <t>741330042</t>
  </si>
  <si>
    <t>Montáž stykač střídavý vestavný třípólový do 25 A se zapojením vodičů</t>
  </si>
  <si>
    <t>608</t>
  </si>
  <si>
    <t>1+3</t>
  </si>
  <si>
    <t>34570013</t>
  </si>
  <si>
    <t>stykač RSI-20-20-A230 20A</t>
  </si>
  <si>
    <t>610</t>
  </si>
  <si>
    <t>299</t>
  </si>
  <si>
    <t>34570014</t>
  </si>
  <si>
    <t>stykač RSI-25-40-A230 25A</t>
  </si>
  <si>
    <t>612</t>
  </si>
  <si>
    <t>741331032</t>
  </si>
  <si>
    <t>Montáž elektroměru třífázového bez zapojení vodičů</t>
  </si>
  <si>
    <t>614</t>
  </si>
  <si>
    <t>301</t>
  </si>
  <si>
    <t>1040027761</t>
  </si>
  <si>
    <t>třífázový elektroměr s nulovým vodičem</t>
  </si>
  <si>
    <t>616</t>
  </si>
  <si>
    <t>741331051</t>
  </si>
  <si>
    <t>Montáž spínače časového bez zapojení vodičů</t>
  </si>
  <si>
    <t>618</t>
  </si>
  <si>
    <t>303</t>
  </si>
  <si>
    <t>34570015</t>
  </si>
  <si>
    <t>HDO spínač NA DIN LISTU</t>
  </si>
  <si>
    <t>620</t>
  </si>
  <si>
    <t>741371841</t>
  </si>
  <si>
    <t>Demontáž svítidla interiérového se standardní paticí nebo int. zdrojem LED přisazeného stropního do 0,09 m2 bez zachování funkčnosti</t>
  </si>
  <si>
    <t>622</t>
  </si>
  <si>
    <t>305</t>
  </si>
  <si>
    <t>741372021</t>
  </si>
  <si>
    <t>Montáž svítidlo LED interiérové přisazené nástěnné hranaté nebo kruhové do 0,09 m2 se zapojením vodičů</t>
  </si>
  <si>
    <t>624</t>
  </si>
  <si>
    <t>34570016</t>
  </si>
  <si>
    <t>svítidlo CLUMBER2-LED-1700-4K IP54</t>
  </si>
  <si>
    <t>626</t>
  </si>
  <si>
    <t>307</t>
  </si>
  <si>
    <t>741372112</t>
  </si>
  <si>
    <t>Montáž svítidlo LED interiérové vestavné panelové hranaté nebo kruhové přes 0,09 do 0,36 m2 se zapojením vodičů</t>
  </si>
  <si>
    <t>628</t>
  </si>
  <si>
    <t>12+1</t>
  </si>
  <si>
    <t>34570017</t>
  </si>
  <si>
    <t>svítidlo podhledové SP LED N 18W NW-R</t>
  </si>
  <si>
    <t>630</t>
  </si>
  <si>
    <t>309</t>
  </si>
  <si>
    <t>34570018</t>
  </si>
  <si>
    <t>svítidlo SPMN1000KN4/E190/ND</t>
  </si>
  <si>
    <t>632</t>
  </si>
  <si>
    <t>741810002</t>
  </si>
  <si>
    <t>Celková prohlídka elektrického rozvodu a zařízení přes 100 000 do 500 000,- Kč</t>
  </si>
  <si>
    <t>636</t>
  </si>
  <si>
    <t>311</t>
  </si>
  <si>
    <t>741910412</t>
  </si>
  <si>
    <t>Montáž žlab kovový šířky do 100 mm bez víka</t>
  </si>
  <si>
    <t>640</t>
  </si>
  <si>
    <t>34570019</t>
  </si>
  <si>
    <t>drátěný žlab + spojka DZI 60X60 BZNCR 3M</t>
  </si>
  <si>
    <t>642</t>
  </si>
  <si>
    <t>60*1,02 "Přepočtené koeficientem množství</t>
  </si>
  <si>
    <t>313</t>
  </si>
  <si>
    <t>998741101</t>
  </si>
  <si>
    <t>Přesun hmot tonážní pro silnoproud v objektech v do 6 m</t>
  </si>
  <si>
    <t>1185814111</t>
  </si>
  <si>
    <t>Přesun hmot pro silnoproud stanovený z hmotnosti přesunovaného materiálu vodorovná dopravní vzdálenost do 50 m v objektech výšky do 6 m</t>
  </si>
  <si>
    <t>751</t>
  </si>
  <si>
    <t>Vzduchotechnika</t>
  </si>
  <si>
    <t>751111011</t>
  </si>
  <si>
    <t>Montáž ventilátoru axiálního nízkotlakého nástěnného základního D do 100 mm</t>
  </si>
  <si>
    <t>646</t>
  </si>
  <si>
    <t>315</t>
  </si>
  <si>
    <t>42914140</t>
  </si>
  <si>
    <t>ventilátor axiální stěnový skříň z plastu zpětná klapka s kuličkovým ložiskem a nastavitelný doběh průtok 95m3/h D 100mm 13W IPX4</t>
  </si>
  <si>
    <t>648</t>
  </si>
  <si>
    <t>751398032</t>
  </si>
  <si>
    <t>Montáž ventilační mřížky do dveří nebo desek přes 0,040 do 0,100 m2</t>
  </si>
  <si>
    <t>650</t>
  </si>
  <si>
    <t>317</t>
  </si>
  <si>
    <t>42972118</t>
  </si>
  <si>
    <t>mřížka větrací do dřeva kovová 130x400mm</t>
  </si>
  <si>
    <t>652</t>
  </si>
  <si>
    <t>751398041</t>
  </si>
  <si>
    <t>Montáž protidešťové žaluzie nebo žaluziové klapky na kruhové potrubí D do 300 mm</t>
  </si>
  <si>
    <t>654</t>
  </si>
  <si>
    <t>319</t>
  </si>
  <si>
    <t>42972913</t>
  </si>
  <si>
    <t>žaluzie protidešťová s pevnými lamelami, pozink, pro potrubí 160x160mm</t>
  </si>
  <si>
    <t>656</t>
  </si>
  <si>
    <t>751510041</t>
  </si>
  <si>
    <t>Vzduchotechnické potrubí z pozinkovaného plechu kruhové spirálně vinutá trouba bez příruby D do 100 mm</t>
  </si>
  <si>
    <t>658</t>
  </si>
  <si>
    <t>321</t>
  </si>
  <si>
    <t>998751101</t>
  </si>
  <si>
    <t>Přesun hmot tonážní pro vzduchotechniku v objektech výšky do 12 m</t>
  </si>
  <si>
    <t>1456797353</t>
  </si>
  <si>
    <t>Přesun hmot pro vzduchotechniku stanovený z hmotnosti přesunovaného materiálu vodorovná dopravní vzdálenost do 100 m v objektech výšky do 12 m</t>
  </si>
  <si>
    <t>762</t>
  </si>
  <si>
    <t>Konstrukce tesařské</t>
  </si>
  <si>
    <t>762083121</t>
  </si>
  <si>
    <t>Impregnace řeziva proti dřevokaznému hmyzu, houbám a plísním máčením třída ohrožení 1 a 2</t>
  </si>
  <si>
    <t>662</t>
  </si>
  <si>
    <t>323</t>
  </si>
  <si>
    <t>762331812</t>
  </si>
  <si>
    <t>Demontáž vázaných kcí krovů z hranolů průřezové pl přes 120 do 224 cm2</t>
  </si>
  <si>
    <t>-1717832545</t>
  </si>
  <si>
    <t>Demontáž vázaných konstrukcí krovů sklonu do 60° z hranolů, hranolků, fošen, průřezové plochy přes 120 do 224 cm2</t>
  </si>
  <si>
    <t>762332132</t>
  </si>
  <si>
    <t>Montáž vázaných kcí krovů pravidelných z hraněného řeziva průřezové pl přes 120 do 224 cm2</t>
  </si>
  <si>
    <t>664</t>
  </si>
  <si>
    <t>20,00</t>
  </si>
  <si>
    <t>325</t>
  </si>
  <si>
    <t>60512130</t>
  </si>
  <si>
    <t>hranol stavební řezivo průřezu do 224cm2 do dl 6m</t>
  </si>
  <si>
    <t>666</t>
  </si>
  <si>
    <t>1,00+0,50+1,00</t>
  </si>
  <si>
    <t>762341210</t>
  </si>
  <si>
    <t>Montáž bednění střech rovných a šikmých sklonu do 60° z hrubých prken na sraz tl do 32 mm</t>
  </si>
  <si>
    <t>668</t>
  </si>
  <si>
    <t>327</t>
  </si>
  <si>
    <t>60515111</t>
  </si>
  <si>
    <t>řezivo jehličnaté boční prkno 20-30mm</t>
  </si>
  <si>
    <t>670</t>
  </si>
  <si>
    <t>130,00*0,02*1,10</t>
  </si>
  <si>
    <t>762341811</t>
  </si>
  <si>
    <t>Demontáž bednění střech z prken</t>
  </si>
  <si>
    <t>672</t>
  </si>
  <si>
    <t>329</t>
  </si>
  <si>
    <t>762342216</t>
  </si>
  <si>
    <t>Montáž laťování na střechách jednoduchých sklonu do 60° osové vzdálenosti přes 360 do 600 mm</t>
  </si>
  <si>
    <t>674</t>
  </si>
  <si>
    <t>762342511</t>
  </si>
  <si>
    <t>Montáž kontralatí na podklad bez tepelné izolace</t>
  </si>
  <si>
    <t>676</t>
  </si>
  <si>
    <t>331</t>
  </si>
  <si>
    <t>60514114</t>
  </si>
  <si>
    <t>řezivo jehličnaté lať impregnovaná dl 4 m</t>
  </si>
  <si>
    <t>678</t>
  </si>
  <si>
    <t>130,00*3,50*0,04*0,06*1,10</t>
  </si>
  <si>
    <t>221,00*0,04*0,06*1,10</t>
  </si>
  <si>
    <t>762522812</t>
  </si>
  <si>
    <t>Demontáž podlah s polštáři z prken nebo fošen tloušťky přes 32 mm</t>
  </si>
  <si>
    <t>680</t>
  </si>
  <si>
    <t>333</t>
  </si>
  <si>
    <t>762841811</t>
  </si>
  <si>
    <t>Demontáž podbíjení obkladů stropů a střech sklonu do 60° z hrubých prken tl do 35 mm</t>
  </si>
  <si>
    <t>682</t>
  </si>
  <si>
    <t>21,50</t>
  </si>
  <si>
    <t>998762101</t>
  </si>
  <si>
    <t>Přesun hmot tonážní pro kce tesařské v objektech v do 6 m</t>
  </si>
  <si>
    <t>-1405677903</t>
  </si>
  <si>
    <t>Přesun hmot pro konstrukce tesařské stanovený z hmotnosti přesunovaného materiálu vodorovná dopravní vzdálenost do 50 m v objektech výšky do 6 m</t>
  </si>
  <si>
    <t>763</t>
  </si>
  <si>
    <t>Konstrukce suché výstavby</t>
  </si>
  <si>
    <t>335</t>
  </si>
  <si>
    <t>763131511</t>
  </si>
  <si>
    <t>SDK podhled deska 1xA 12,5 bez izolace jednovrstvá spodní kce profil CD+UD</t>
  </si>
  <si>
    <t>686</t>
  </si>
  <si>
    <t>16,96+10,33+27,85</t>
  </si>
  <si>
    <t>763131551</t>
  </si>
  <si>
    <t>SDK podhled deska 1xH2 12,5 bez izolace jednovrstvá spodní kce profil CD+UD</t>
  </si>
  <si>
    <t>688</t>
  </si>
  <si>
    <t>4,16+1,50+1,57+1,74</t>
  </si>
  <si>
    <t>337</t>
  </si>
  <si>
    <t>763131714</t>
  </si>
  <si>
    <t>SDK podhled základní penetrační nátěr</t>
  </si>
  <si>
    <t>690</t>
  </si>
  <si>
    <t>763131751</t>
  </si>
  <si>
    <t>Montáž parotěsné zábrany do SDK podhledu</t>
  </si>
  <si>
    <t>692</t>
  </si>
  <si>
    <t>339</t>
  </si>
  <si>
    <t>28329276</t>
  </si>
  <si>
    <t>fólie PE vyztužená pro parotěsnou vrstvu (reakce na oheň - třída E) 140g/m2</t>
  </si>
  <si>
    <t>694</t>
  </si>
  <si>
    <t>64,11*1,1235 "Přepočtené koeficientem množství</t>
  </si>
  <si>
    <t>340</t>
  </si>
  <si>
    <t>763131752</t>
  </si>
  <si>
    <t>Montáž jedné vrstvy tepelné izolace do SDK podhledu</t>
  </si>
  <si>
    <t>696</t>
  </si>
  <si>
    <t>341</t>
  </si>
  <si>
    <t>63153712</t>
  </si>
  <si>
    <t>deska tepelně izolační minerální univerzální λ=0,036-0,037 tl 150mm</t>
  </si>
  <si>
    <t>698</t>
  </si>
  <si>
    <t>64,11*1,02 "Přepočtené koeficientem množství</t>
  </si>
  <si>
    <t>342</t>
  </si>
  <si>
    <t>763131761</t>
  </si>
  <si>
    <t>Příplatek k SDK podhledu za plochu do 3 m2 jednotlivě</t>
  </si>
  <si>
    <t>700</t>
  </si>
  <si>
    <t>1,50+1,57+1,74</t>
  </si>
  <si>
    <t>343</t>
  </si>
  <si>
    <t>763164521</t>
  </si>
  <si>
    <t>SDK obklad kcí tvaru L š do 0,4 m desky 1xH2 12,5</t>
  </si>
  <si>
    <t>702</t>
  </si>
  <si>
    <t>998763301</t>
  </si>
  <si>
    <t>Přesun hmot tonážní pro sádrokartonové konstrukce v objektech v do 6 m</t>
  </si>
  <si>
    <t>1549374823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</si>
  <si>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</si>
  <si>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764</t>
  </si>
  <si>
    <t>Konstrukce klempířské</t>
  </si>
  <si>
    <t>345</t>
  </si>
  <si>
    <t>764002812</t>
  </si>
  <si>
    <t>Demontáž okapového plechu do suti v krytině skládané</t>
  </si>
  <si>
    <t>706</t>
  </si>
  <si>
    <t>2*(15,91+6,95)</t>
  </si>
  <si>
    <t>764002851</t>
  </si>
  <si>
    <t>Demontáž oplechování parapetů do suti</t>
  </si>
  <si>
    <t>708</t>
  </si>
  <si>
    <t>1,55*8+0,50+0,95+0,75</t>
  </si>
  <si>
    <t>347</t>
  </si>
  <si>
    <t>764002881</t>
  </si>
  <si>
    <t>Demontáž lemování střešních prostupů do suti</t>
  </si>
  <si>
    <t>710</t>
  </si>
  <si>
    <t>0,65*0,15*4</t>
  </si>
  <si>
    <t>764004801</t>
  </si>
  <si>
    <t>Demontáž podokapního žlabu do suti</t>
  </si>
  <si>
    <t>712</t>
  </si>
  <si>
    <t>349</t>
  </si>
  <si>
    <t>764004861</t>
  </si>
  <si>
    <t>Demontáž svodu do suti</t>
  </si>
  <si>
    <t>714</t>
  </si>
  <si>
    <t>3,10*3</t>
  </si>
  <si>
    <t>764111651</t>
  </si>
  <si>
    <t>Krytina střechy rovné z taškových tabulí z Pz plechu s povrchovou úpravou sklonu do 30°</t>
  </si>
  <si>
    <t>716</t>
  </si>
  <si>
    <t>351</t>
  </si>
  <si>
    <t>764211624</t>
  </si>
  <si>
    <t>Oplechování větraného hřebene s větracím pásem z Pz s povrchovou úpravou rš 330 mm</t>
  </si>
  <si>
    <t>718</t>
  </si>
  <si>
    <t>764211655</t>
  </si>
  <si>
    <t>Oplechování větraného nároží s větracím pásem z Pz s povrchovou úpravou rš 400 mm</t>
  </si>
  <si>
    <t>720</t>
  </si>
  <si>
    <t>5,00*4</t>
  </si>
  <si>
    <t>353</t>
  </si>
  <si>
    <t>764212664</t>
  </si>
  <si>
    <t>Oplechování rovné okapové hrany z Pz s povrchovou úpravou rš 330 mm</t>
  </si>
  <si>
    <t>764213652</t>
  </si>
  <si>
    <t>Střešní výlez pro krytinu skládanou nebo plechovou z Pz s povrchovou úpravou</t>
  </si>
  <si>
    <t>724</t>
  </si>
  <si>
    <t>355</t>
  </si>
  <si>
    <t>764216642</t>
  </si>
  <si>
    <t>Oplechování rovných parapetů celoplošně lepené z Pz s povrchovou úpravou rš 200 mm</t>
  </si>
  <si>
    <t>1,55*8+0,55*3+0,95</t>
  </si>
  <si>
    <t>764511602</t>
  </si>
  <si>
    <t>Žlab podokapní půlkruhový z Pz s povrchovou úpravou rš 330 mm</t>
  </si>
  <si>
    <t>728</t>
  </si>
  <si>
    <t>357</t>
  </si>
  <si>
    <t>764511622</t>
  </si>
  <si>
    <t>Roh nebo kout půlkruhového podokapního žlabu z Pz s povrchovou úpravou rš 330 mm</t>
  </si>
  <si>
    <t>730</t>
  </si>
  <si>
    <t>764511642</t>
  </si>
  <si>
    <t>Kotlík oválný (trychtýřový) pro podokapní žlaby z Pz s povrchovou úpravou 330/100 mm</t>
  </si>
  <si>
    <t>732</t>
  </si>
  <si>
    <t>359</t>
  </si>
  <si>
    <t>764518622</t>
  </si>
  <si>
    <t>Svody kruhové včetně objímek, kolen, odskoků z Pz s povrchovou úpravou průměru 100 mm</t>
  </si>
  <si>
    <t>734</t>
  </si>
  <si>
    <t>3,10*2</t>
  </si>
  <si>
    <t>998764101</t>
  </si>
  <si>
    <t>Přesun hmot tonážní pro konstrukce klempířské v objektech v do 6 m</t>
  </si>
  <si>
    <t>1677292303</t>
  </si>
  <si>
    <t>Přesun hmot pro konstrukce klempířské stanovený z hmotnosti přesunovaného materiálu vodorovná dopravní vzdálenost do 50 m v objektech výšky do 6 m</t>
  </si>
  <si>
    <t>765</t>
  </si>
  <si>
    <t>Krytina skládaná</t>
  </si>
  <si>
    <t>361</t>
  </si>
  <si>
    <t>765113112</t>
  </si>
  <si>
    <t>Krytina keramická okapová hrana s větracím pásem kovovým</t>
  </si>
  <si>
    <t>738</t>
  </si>
  <si>
    <t>765131803</t>
  </si>
  <si>
    <t>Demontáž azbestocementové skládané krytiny sklonu do 30° do suti</t>
  </si>
  <si>
    <t>740</t>
  </si>
  <si>
    <t>130,00</t>
  </si>
  <si>
    <t>363</t>
  </si>
  <si>
    <t>765131823</t>
  </si>
  <si>
    <t>Demontáž hřebene nebo nároží z hřebenáčů azbestocementové skládané krytiny sklonu do 30° do suti</t>
  </si>
  <si>
    <t>742</t>
  </si>
  <si>
    <t>9,00</t>
  </si>
  <si>
    <t>765135001</t>
  </si>
  <si>
    <t>Montáž střešních doplňků skládané vláknocementové krytiny pl do 0,2 m2</t>
  </si>
  <si>
    <t>744</t>
  </si>
  <si>
    <t>9+10</t>
  </si>
  <si>
    <t>365</t>
  </si>
  <si>
    <t>55351087</t>
  </si>
  <si>
    <t>taška odvětrávací hliníková s barevným povrchem pro skládané krytiny</t>
  </si>
  <si>
    <t>746</t>
  </si>
  <si>
    <t>765135021</t>
  </si>
  <si>
    <t>Montáž stoupací plošiny skládané vláknocementové krytiny d do 1,0 m</t>
  </si>
  <si>
    <t>748</t>
  </si>
  <si>
    <t>367</t>
  </si>
  <si>
    <t>55342210</t>
  </si>
  <si>
    <t>plošina stoupací 250x800mm</t>
  </si>
  <si>
    <t>750</t>
  </si>
  <si>
    <t>765135051</t>
  </si>
  <si>
    <t>Montáž držáku protisněhové zábrany skládané vláknocementové krytiny</t>
  </si>
  <si>
    <t>752</t>
  </si>
  <si>
    <t>2*(15,33+6,37)/2,00</t>
  </si>
  <si>
    <t>369</t>
  </si>
  <si>
    <t>55343066</t>
  </si>
  <si>
    <t>držák pro tyčovou zábranu D 20 pro skládané střechy</t>
  </si>
  <si>
    <t>754</t>
  </si>
  <si>
    <t>55343067</t>
  </si>
  <si>
    <t>tyč sněhové zábrany D 20, 2000mm</t>
  </si>
  <si>
    <t>756</t>
  </si>
  <si>
    <t>371</t>
  </si>
  <si>
    <t>55343068</t>
  </si>
  <si>
    <t>spojka pro tyč sněhové zábrany D 25</t>
  </si>
  <si>
    <t>758</t>
  </si>
  <si>
    <t>55343069</t>
  </si>
  <si>
    <t>koncovka pro tyč sněhové zábrany D 25</t>
  </si>
  <si>
    <t>760</t>
  </si>
  <si>
    <t>373</t>
  </si>
  <si>
    <t>765191001</t>
  </si>
  <si>
    <t>Montáž pojistné hydroizolační nebo parotěsné fólie kladené ve sklonu do 20° lepením na bednění nebo izolaci</t>
  </si>
  <si>
    <t>28329324</t>
  </si>
  <si>
    <t>fólie kontaktní difuzně propustná pro doplňkovou hydroizolační vrstvu, třívrstvá mikroporézní PP 130-135g/m2</t>
  </si>
  <si>
    <t>130*1,1 "Přepočtené koeficientem množství</t>
  </si>
  <si>
    <t>375</t>
  </si>
  <si>
    <t>765191091</t>
  </si>
  <si>
    <t>Příplatek k cenám montáž pojistné hydroizolační nebo parotěsné fólie za sklon přes 30°</t>
  </si>
  <si>
    <t>766</t>
  </si>
  <si>
    <t>765191901</t>
  </si>
  <si>
    <t>Demontáž pojistné hydroizolační fólie kladené ve sklonu do 30°</t>
  </si>
  <si>
    <t>768</t>
  </si>
  <si>
    <t>377</t>
  </si>
  <si>
    <t>998765101</t>
  </si>
  <si>
    <t>Přesun hmot tonážní pro krytiny skládané v objektech v do 6 m</t>
  </si>
  <si>
    <t>1346121634</t>
  </si>
  <si>
    <t>Přesun hmot pro krytiny skládané stanovený z hmotnosti přesunovaného materiálu vodorovná dopravní vzdálenost do 50 m na objektech výšky do 6 m</t>
  </si>
  <si>
    <t>Konstrukce truhlářské</t>
  </si>
  <si>
    <t>378</t>
  </si>
  <si>
    <t>766622131</t>
  </si>
  <si>
    <t>Montáž plastových oken plochy přes 1 m2 otevíravých v do 1,5 m s rámem do zdiva</t>
  </si>
  <si>
    <t>772</t>
  </si>
  <si>
    <t>1,50*1,25*8+0,90*1,25</t>
  </si>
  <si>
    <t>379</t>
  </si>
  <si>
    <t>61140051</t>
  </si>
  <si>
    <t>okno plastové otevíravé/sklopné dvojsklo přes plochu 1m2 do v 1,5m</t>
  </si>
  <si>
    <t>774</t>
  </si>
  <si>
    <t>766622216</t>
  </si>
  <si>
    <t>Montáž plastových oken plochy do 1 m2 otevíravých s rámem do zdiva</t>
  </si>
  <si>
    <t>776</t>
  </si>
  <si>
    <t>0,50*0,60*3</t>
  </si>
  <si>
    <t>381</t>
  </si>
  <si>
    <t>61140049</t>
  </si>
  <si>
    <t>okno plastové otevíravé/sklopné dvojsklo do plochy 1m2</t>
  </si>
  <si>
    <t>778</t>
  </si>
  <si>
    <t>766660001</t>
  </si>
  <si>
    <t>Montáž dveřních křídel otvíravých jednokřídlových š do 0,8 m do ocelové zárubně</t>
  </si>
  <si>
    <t>780</t>
  </si>
  <si>
    <t>383</t>
  </si>
  <si>
    <t>61160812</t>
  </si>
  <si>
    <t>dveře jednokřídlé dřevotřískové skládací povrch dýhovaný plné 600x1970-2100mm</t>
  </si>
  <si>
    <t>782</t>
  </si>
  <si>
    <t>61160813</t>
  </si>
  <si>
    <t>dveře jednokřídlé dřevotřískové skládací povrch dýhovaný plné 700x1970-2100mm</t>
  </si>
  <si>
    <t>784</t>
  </si>
  <si>
    <t>385</t>
  </si>
  <si>
    <t>61160814</t>
  </si>
  <si>
    <t>dveře jednokřídlé dřevotřískové skládací povrch dýhovaný plné 800x1970-2100mm</t>
  </si>
  <si>
    <t>786</t>
  </si>
  <si>
    <t>766660002</t>
  </si>
  <si>
    <t>Montáž dveřních křídel otvíravých jednokřídlových š přes 0,8 m do ocelové zárubně</t>
  </si>
  <si>
    <t>788</t>
  </si>
  <si>
    <t>387</t>
  </si>
  <si>
    <t>61160835</t>
  </si>
  <si>
    <t>dveře jednokřídlé dřevotřískové skládací povrch dýhovaný prosklené 900x1970-2100mm</t>
  </si>
  <si>
    <t>790</t>
  </si>
  <si>
    <t>766660421</t>
  </si>
  <si>
    <t>Montáž vchodových dveří jednokřídlových s nadsvětlíkem do zdiva</t>
  </si>
  <si>
    <t>792</t>
  </si>
  <si>
    <t>389</t>
  </si>
  <si>
    <t>61140001</t>
  </si>
  <si>
    <t>dveře jednokřídlé plastové s dekorem prosklené s nadsvětlíkem max rozměru otvoru 3,3m2 bezpečnostní třídy RC3 - madlo z obou stran, zarážka, stavěč, zámek s bezpečnostní vložkou, bezpečnostní a informační značení, piktogram, panikové kování</t>
  </si>
  <si>
    <t>794</t>
  </si>
  <si>
    <t>dveře jednokřídlé plastové s dekorem prosklené s nadsvětlíkem max rozměru otvoru 3,3m2 bezpečnostní třídy RC2 - madlo z obou stran, zarážka, stavěč, zámek s bezpečnostní vložkou, bezpečnostní a informační značení, piktogram, panikové kování</t>
  </si>
  <si>
    <t>1,125*2,35</t>
  </si>
  <si>
    <t>2,644*2,07 "Přepočtené koeficientem množství</t>
  </si>
  <si>
    <t>61140002</t>
  </si>
  <si>
    <t>dveře jednokřídlé plastové s dekorem prosklené s nadsvětlíkem max rozměru otvoru 3,3m2 bezpečnostní třídy RC2 - zámek s bezpečnostní vložkou, bezpečnostní a informační značení,</t>
  </si>
  <si>
    <t>796</t>
  </si>
  <si>
    <t>1,04*2,35</t>
  </si>
  <si>
    <t>2,444*2,07 "Přepočtené koeficientem množství</t>
  </si>
  <si>
    <t>391</t>
  </si>
  <si>
    <t>61140003</t>
  </si>
  <si>
    <t>798</t>
  </si>
  <si>
    <t>1,04*2,46</t>
  </si>
  <si>
    <t>2,558*2,07 "Přepočtené koeficientem množství</t>
  </si>
  <si>
    <t>766660713</t>
  </si>
  <si>
    <t>Montáž dveřních křídel dokování okopového plechu</t>
  </si>
  <si>
    <t>800</t>
  </si>
  <si>
    <t>5*2</t>
  </si>
  <si>
    <t>393</t>
  </si>
  <si>
    <t>54915210</t>
  </si>
  <si>
    <t>plech okopový nerez 615x250x0,6mm</t>
  </si>
  <si>
    <t>802</t>
  </si>
  <si>
    <t>54915211</t>
  </si>
  <si>
    <t>plech okopový nerez 715x250x0,6mm</t>
  </si>
  <si>
    <t>804</t>
  </si>
  <si>
    <t>395</t>
  </si>
  <si>
    <t>54915212</t>
  </si>
  <si>
    <t>plech okopový nerez 815x250x0,6mm</t>
  </si>
  <si>
    <t>806</t>
  </si>
  <si>
    <t>54915213</t>
  </si>
  <si>
    <t>plech okopový nerez 915x250x0,6mm</t>
  </si>
  <si>
    <t>808</t>
  </si>
  <si>
    <t>397</t>
  </si>
  <si>
    <t>61140077</t>
  </si>
  <si>
    <t>parapet plastový vnitřní – š 150mm, barva bílá</t>
  </si>
  <si>
    <t>812</t>
  </si>
  <si>
    <t>15*1,6 "Přepočtené koeficientem množství</t>
  </si>
  <si>
    <t>398</t>
  </si>
  <si>
    <t>61140076</t>
  </si>
  <si>
    <t>koncovka k parapetu oboustranná š 600mm, barva bílá</t>
  </si>
  <si>
    <t>814</t>
  </si>
  <si>
    <t>399</t>
  </si>
  <si>
    <t>766694116</t>
  </si>
  <si>
    <t>Montáž parapetních desek dřevěných nebo plastových š do 30 cm</t>
  </si>
  <si>
    <t>-223394554</t>
  </si>
  <si>
    <t>Montáž ostatních truhlářských konstrukcí parapetních desek dřevěných nebo plastových šířky do 300 mm</t>
  </si>
  <si>
    <t>998766101</t>
  </si>
  <si>
    <t>Přesun hmot tonážní pro kce truhlářské v objektech v do 6 m</t>
  </si>
  <si>
    <t>-2052028266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</si>
  <si>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</si>
  <si>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</si>
  <si>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</si>
  <si>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401</t>
  </si>
  <si>
    <t>767615913</t>
  </si>
  <si>
    <t>Oprava oken - výměna pákového uzávěru</t>
  </si>
  <si>
    <t>818</t>
  </si>
  <si>
    <t>"půdní výlez petlice"</t>
  </si>
  <si>
    <t>767995114</t>
  </si>
  <si>
    <t>Montáž atypických zámečnických konstrukcí hm přes 20 do 50 kg</t>
  </si>
  <si>
    <t>-407151859</t>
  </si>
  <si>
    <t>Montáž ostatních atypických zámečnických konstrukcí hmotnosti přes 20 do 50 kg</t>
  </si>
  <si>
    <t>403</t>
  </si>
  <si>
    <t>55340003</t>
  </si>
  <si>
    <t>tabule označení názvu "Vlkov nad Lužnicí" dle TNŽ 736390 (Nápisy názvů stanic a zastávek) v pozinkovaném rámu s piktogramem</t>
  </si>
  <si>
    <t>-1015424282</t>
  </si>
  <si>
    <t>404</t>
  </si>
  <si>
    <t>55340004</t>
  </si>
  <si>
    <t xml:space="preserve">tabule označení názvu "Vlkov nad Lužnicí" dle TNŽ 736390 (Nápisy názvů stanic a zastávek) v pozinkovaném rámu </t>
  </si>
  <si>
    <t>1110729094</t>
  </si>
  <si>
    <t>405</t>
  </si>
  <si>
    <t>55340005</t>
  </si>
  <si>
    <t>směrová cedule</t>
  </si>
  <si>
    <t>1068934829</t>
  </si>
  <si>
    <t>767995111</t>
  </si>
  <si>
    <t>Montáž ostatních atypických zámečnických konstrukcí hmotnosti do 5 kg</t>
  </si>
  <si>
    <t>-1141607961</t>
  </si>
  <si>
    <t>407</t>
  </si>
  <si>
    <t>55431501</t>
  </si>
  <si>
    <t>háček na oblečení - trubka ∅ 20 mm, tl. 1 mm, skryté upevnění, šetrný k oděvu, nerez, povrchová úprava mátová, rozměry: ∅ 62 x 65 x 73 mm, včetně montážního materiálu</t>
  </si>
  <si>
    <t>318121760</t>
  </si>
  <si>
    <t>55431503</t>
  </si>
  <si>
    <t>WC štětka nerez bez víka na zeď. Integrovaná plastová miska, leštěná nerez tl. 1 mm, rozměry: ∅ 90 mm x 330 mm, včetně montážního materiálu</t>
  </si>
  <si>
    <t>1480355224</t>
  </si>
  <si>
    <t>409</t>
  </si>
  <si>
    <t>55431504</t>
  </si>
  <si>
    <t>odkládací polička ve výšce 850 mm, v blízkosti umyvadla, nerez, rozměry: 120 x 450 mm, včetně montážního materiálu</t>
  </si>
  <si>
    <t>-1243054394</t>
  </si>
  <si>
    <t>55431505</t>
  </si>
  <si>
    <t>dávkovač tekutého mýdla antivandal, nerez, povrchová úprava matová, připevnění k závitové tyči, náplň o obsahu 1 l, ovládání manuální, uzamykatelný na klíč, tloušťka materiálu 2 mm, včetně montážního materiálu</t>
  </si>
  <si>
    <t>-1369457701</t>
  </si>
  <si>
    <t>Dávkovač tekutého mýdla antivandal, nerez, povrchová úprava matová, připevnění k závitové tyči, náplň o obsahu 1 l, ovládání manuální, uzamykatelný na klíč, tloušťka materiálu 2 mm, včetně montážního materiálu</t>
  </si>
  <si>
    <t>411</t>
  </si>
  <si>
    <t>55431506</t>
  </si>
  <si>
    <t>koš na hygienické potřeby s víkem, nerez tl. 1 mm, obsah 13 l, rozměry 150 x 280 x 320 mm, včetně montážního materiálu</t>
  </si>
  <si>
    <t>-1300003208</t>
  </si>
  <si>
    <t>Koš na hygienické potřeby s víkem, nerez tl. 1 mm, obsah 13 l, rozměry 150 x 280 x 320 mm, včetně montážního materiálu</t>
  </si>
  <si>
    <t>55431507</t>
  </si>
  <si>
    <t>koš na papírové utěrky, nerez, instalace na zeď, obsah 38 l, rozměry: 160 x 400 x 590 mm, tloušťka materiálu 1 mm, včetně montážního materiálu</t>
  </si>
  <si>
    <t>-1598455228</t>
  </si>
  <si>
    <t>413</t>
  </si>
  <si>
    <t>-1106419278</t>
  </si>
  <si>
    <t>55431509</t>
  </si>
  <si>
    <t>přebalovací pult na stěnu, skládací, plastový, 914x102x514 mm</t>
  </si>
  <si>
    <t>-1182072017</t>
  </si>
  <si>
    <t>Přebalovací pult na stěnu, skládací, plastový, 914x102x514 mm</t>
  </si>
  <si>
    <t>415</t>
  </si>
  <si>
    <t>55431510</t>
  </si>
  <si>
    <t>náklopné zrcadlo, náklon min. 10°, bezpečnostní sklo</t>
  </si>
  <si>
    <t>-1582803727</t>
  </si>
  <si>
    <t>Náklopné zrcadlo, náklon min. 10°, bezpečnostní sklo</t>
  </si>
  <si>
    <t>Ostatní prvky, s ozn.:</t>
  </si>
  <si>
    <t>"OVN/18-6" 1</t>
  </si>
  <si>
    <t>55431511</t>
  </si>
  <si>
    <t>kovový regál pro uložení úklidových prostředků, 4 police, materiál: pozinkovaný plech, kotvení ke zdi, rozměry: 1800 x 600 x 400 mm (pouze dodávka)</t>
  </si>
  <si>
    <t>-2109713805</t>
  </si>
  <si>
    <t>Kovový regál pro uložení úklidových prostředků, 4 police, materiál: pozinkovaný plech, kotvení ke zdi, rozměry: 1800 x 600 x 400 mm (pouze dodávka)</t>
  </si>
  <si>
    <t>417</t>
  </si>
  <si>
    <t>998767101</t>
  </si>
  <si>
    <t>Přesun hmot tonážní pro zámečnické konstrukce v objektech v do 6 m</t>
  </si>
  <si>
    <t>-1638190701</t>
  </si>
  <si>
    <t>Přesun hmot pro zámečnické konstrukce stanovený z hmotnosti přesunovaného materiálu vodorovná dopravní vzdálenost do 50 m v objektech výšky do 6 m</t>
  </si>
  <si>
    <t>771</t>
  </si>
  <si>
    <t>Podlahy z dlaždic</t>
  </si>
  <si>
    <t>771111011</t>
  </si>
  <si>
    <t>Vysátí podkladu před pokládkou dlažby</t>
  </si>
  <si>
    <t>822</t>
  </si>
  <si>
    <t>419</t>
  </si>
  <si>
    <t>771121011</t>
  </si>
  <si>
    <t>Nátěr penetrační na podlahu</t>
  </si>
  <si>
    <t>824</t>
  </si>
  <si>
    <t>771151012</t>
  </si>
  <si>
    <t>Samonivelační stěrka podlah pevnosti 20 MPa tl přes 3 do 5 mm</t>
  </si>
  <si>
    <t>826</t>
  </si>
  <si>
    <t>421</t>
  </si>
  <si>
    <t>771474112</t>
  </si>
  <si>
    <t>Montáž soklů z dlaždic keramických rovných flexibilní lepidlo v přes 65 do 90 mm</t>
  </si>
  <si>
    <t>828</t>
  </si>
  <si>
    <t>17,74+13,48+21,88+8,36+5,98+5,19+5,45</t>
  </si>
  <si>
    <t>771574112</t>
  </si>
  <si>
    <t>Montáž podlah keramických hladkých lepených flexibilním lepidlem přes 9 do 12 ks/m2</t>
  </si>
  <si>
    <t>830</t>
  </si>
  <si>
    <t>423</t>
  </si>
  <si>
    <t>59761003</t>
  </si>
  <si>
    <t>dlažba keramická hutná hladká do interiéru přes 9 do 12ks/m2</t>
  </si>
  <si>
    <t>832</t>
  </si>
  <si>
    <t>64,11*1,10</t>
  </si>
  <si>
    <t>78,08*0,07*1,10</t>
  </si>
  <si>
    <t>424</t>
  </si>
  <si>
    <t>771577111</t>
  </si>
  <si>
    <t>Příplatek k montáži podlah keramických lepených flexibilním lepidlem za plochu do 5 m2</t>
  </si>
  <si>
    <t>834</t>
  </si>
  <si>
    <t>425</t>
  </si>
  <si>
    <t>998771101</t>
  </si>
  <si>
    <t>Přesun hmot tonážní pro podlahy z dlaždic v objektech v do 6 m</t>
  </si>
  <si>
    <t>1002105369</t>
  </si>
  <si>
    <t>Přesun hmot pro podlahy z dlaždic stanovený z hmotnosti přesunovaného materiálu vodorovná dopravní vzdálenost do 50 m v objektech výšky do 6 m</t>
  </si>
  <si>
    <t>Podlahy povlakové</t>
  </si>
  <si>
    <t>776201812</t>
  </si>
  <si>
    <t>Demontáž lepených povlakových podlah s podložkou ručně</t>
  </si>
  <si>
    <t>840</t>
  </si>
  <si>
    <t>16,70+7,87+27,76</t>
  </si>
  <si>
    <t>427</t>
  </si>
  <si>
    <t>776410811</t>
  </si>
  <si>
    <t>Odstranění soklíků a lišt pryžových nebo plastových</t>
  </si>
  <si>
    <t>842</t>
  </si>
  <si>
    <t>17,18+11,58+21,68</t>
  </si>
  <si>
    <t>781</t>
  </si>
  <si>
    <t>Dokončovací práce - obklady</t>
  </si>
  <si>
    <t>781121011</t>
  </si>
  <si>
    <t>Nátěr penetrační na stěnu</t>
  </si>
  <si>
    <t>844</t>
  </si>
  <si>
    <t>429</t>
  </si>
  <si>
    <t>781474154</t>
  </si>
  <si>
    <t>Montáž obkladů vnitřních keramických velkoformátových hladkých přes 4 do 6 ks/m2 lepených flexibilním lepidlem</t>
  </si>
  <si>
    <t>846</t>
  </si>
  <si>
    <t>59761001</t>
  </si>
  <si>
    <t>obklad velkoformátový keramický hladký přes 4 do 6ks/m2</t>
  </si>
  <si>
    <t>848</t>
  </si>
  <si>
    <t>39,283*1,15 "Přepočtené koeficientem množství</t>
  </si>
  <si>
    <t>431</t>
  </si>
  <si>
    <t>781477111</t>
  </si>
  <si>
    <t>Příplatek k montáži obkladů vnitřních keramických hladkých za plochu do 10 m2</t>
  </si>
  <si>
    <t>850</t>
  </si>
  <si>
    <t>781494111</t>
  </si>
  <si>
    <t>Plastové profily rohové lepené flexibilním lepidlem</t>
  </si>
  <si>
    <t>854</t>
  </si>
  <si>
    <t>2,00*4*2+1,60*4</t>
  </si>
  <si>
    <t>433</t>
  </si>
  <si>
    <t>781494511</t>
  </si>
  <si>
    <t>Plastové profily ukončovací lepené flexibilním lepidlem</t>
  </si>
  <si>
    <t>856</t>
  </si>
  <si>
    <t>(8,36+5,19+5,45)</t>
  </si>
  <si>
    <t>5,98</t>
  </si>
  <si>
    <t>998781101</t>
  </si>
  <si>
    <t>Přesun hmot tonážní pro obklady keramické v objektech v do 6 m</t>
  </si>
  <si>
    <t>431265061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</si>
  <si>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</si>
  <si>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</si>
  <si>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</si>
  <si>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435</t>
  </si>
  <si>
    <t>783306801</t>
  </si>
  <si>
    <t>Odstranění nátěru ze zámečnických konstrukcí obroušením</t>
  </si>
  <si>
    <t>860</t>
  </si>
  <si>
    <t>"půdní výlez"</t>
  </si>
  <si>
    <t>0,80*0,80*2</t>
  </si>
  <si>
    <t>783314101</t>
  </si>
  <si>
    <t>Základní jednonásobný syntetický nátěr zámečnických konstrukcí</t>
  </si>
  <si>
    <t>862</t>
  </si>
  <si>
    <t>"zárubně"</t>
  </si>
  <si>
    <t>(0,60+2,00*2)*(0,03*2+0,125)</t>
  </si>
  <si>
    <t>(0,70+2,00*2)*(0,03*2+0,125)</t>
  </si>
  <si>
    <t>(0,70+2,00*2)*(0,03*2+0,15)</t>
  </si>
  <si>
    <t>(0,80+2,00*2)*(0,03*2+0,18)</t>
  </si>
  <si>
    <t>437</t>
  </si>
  <si>
    <t>783317101</t>
  </si>
  <si>
    <t>Krycí jednonásobný syntetický standardní nátěr zámečnických konstrukcí</t>
  </si>
  <si>
    <t>864</t>
  </si>
  <si>
    <t>6,127*2</t>
  </si>
  <si>
    <t>Dokončovací práce - malby a tapety</t>
  </si>
  <si>
    <t>784121001</t>
  </si>
  <si>
    <t>Oškrabání malby v mísnostech v do 3,80 m</t>
  </si>
  <si>
    <t>866</t>
  </si>
  <si>
    <t>(17,18+6,83+11,58+21,68+4,82+4,64+7,34+7,72)*(2,70-1,50)</t>
  </si>
  <si>
    <t>-(1,60*0,89*8+0,55*0,55+1,00*0,89+1,00*0,72+0,70*0,90+1,04*0,96+0,90*0,90*3+1,04*0,85+1,63*0,86+0,60*0,50*2+0,90*0,50*2)</t>
  </si>
  <si>
    <t>439</t>
  </si>
  <si>
    <t>784181121</t>
  </si>
  <si>
    <t>Hloubková jednonásobná bezbarvá penetrace podkladu v místnostech v do 3,80 m</t>
  </si>
  <si>
    <t>868</t>
  </si>
  <si>
    <t>"stropy"</t>
  </si>
  <si>
    <t>"stěny"</t>
  </si>
  <si>
    <t>(17,74+13,48+21,88+8,36+5,98+5,19+5,45)*2,50</t>
  </si>
  <si>
    <t>-(1,50*1,25*8+0,50*0,60*3+1,125*2,35+1,04*2,35+0,90*1,25+1,04*2,46+0,80*2,00*2+0,90*2,00+0,70*2,00+0,60*0,40)</t>
  </si>
  <si>
    <t>0,10*(1,50*8+1,25*2*8+0,50*3+0,25*2*3+1,125+2,35*2+1,04+2,35*2+0,90+1,25*2+1,04+2,46*2)</t>
  </si>
  <si>
    <t>784211101</t>
  </si>
  <si>
    <t>Dvojnásobné bílé malby ze směsí za mokra výborně oděruvzdorných v místnostech v do 3,80 m</t>
  </si>
  <si>
    <t>870</t>
  </si>
  <si>
    <t>441</t>
  </si>
  <si>
    <t>784351031</t>
  </si>
  <si>
    <t>Malby antibakteriální v místnostech v do 3,80 m</t>
  </si>
  <si>
    <t>872</t>
  </si>
  <si>
    <t>787</t>
  </si>
  <si>
    <t>Dokončovací práce - zasklívání</t>
  </si>
  <si>
    <t>787911111</t>
  </si>
  <si>
    <t>Montáž bezpečnostní fólie na sklo</t>
  </si>
  <si>
    <t>874</t>
  </si>
  <si>
    <t>1,50*1,25*8+0,90*1,25+0,50*0,60*3</t>
  </si>
  <si>
    <t>443</t>
  </si>
  <si>
    <t>63479019</t>
  </si>
  <si>
    <t>fólie na sklo ochranné a bezpečnostní čirá 82%</t>
  </si>
  <si>
    <t>876</t>
  </si>
  <si>
    <t>17,025*1,03 "Přepočtené koeficientem množství</t>
  </si>
  <si>
    <t>998787101</t>
  </si>
  <si>
    <t>Přesun hmot tonážní pro zasklívání v objektech v do 6 m</t>
  </si>
  <si>
    <t>1559412186</t>
  </si>
  <si>
    <t>Přesun hmot pro zasklívání stanovený z hmotnosti přesunovaného materiálu vodorovná dopravní vzdálenost do 50 m v objektech výšky do 6 m</t>
  </si>
  <si>
    <t>HZS</t>
  </si>
  <si>
    <t>Hodinové zúčtovací sazby</t>
  </si>
  <si>
    <t>445</t>
  </si>
  <si>
    <t>HZS1302</t>
  </si>
  <si>
    <t>Hodinová zúčtovací sazba zedník specialista</t>
  </si>
  <si>
    <t>512</t>
  </si>
  <si>
    <t>-2119411927</t>
  </si>
  <si>
    <t>Hodinové zúčtovací sazby profesí HSV provádění konstrukcí zedník specialista</t>
  </si>
  <si>
    <t>HZS2212</t>
  </si>
  <si>
    <t>Hodinová zúčtovací sazba instalatér odborný</t>
  </si>
  <si>
    <t>1595706155</t>
  </si>
  <si>
    <t>Hodinové zúčtovací sazby profesí PSV provádění stavebních instalací instalatér odborný</t>
  </si>
  <si>
    <t>447</t>
  </si>
  <si>
    <t>HZS2232</t>
  </si>
  <si>
    <t>Hodinová zúčtovací sazba elektrikář odborný</t>
  </si>
  <si>
    <t>902095890</t>
  </si>
  <si>
    <t>Hodinové zúčtovací sazby profesí PSV provádění stavebních instalací elektrikář odborný</t>
  </si>
  <si>
    <t>SO 02 - Materiál zadavatele - neoceňovat</t>
  </si>
  <si>
    <t>Mačkov</t>
  </si>
  <si>
    <t>Správa železnic s.o., OŘ Plzeň Sušická 1168/23,</t>
  </si>
  <si>
    <t>Ing.M.Neubauer, Klatovy 763/II</t>
  </si>
  <si>
    <t>00100001</t>
  </si>
  <si>
    <t>nádoby na odpad v exteriéru</t>
  </si>
  <si>
    <t>861927481</t>
  </si>
  <si>
    <t>00100002</t>
  </si>
  <si>
    <t>vývěska závěsná</t>
  </si>
  <si>
    <t>-90981242</t>
  </si>
  <si>
    <t>00100003</t>
  </si>
  <si>
    <t>sedací nábytek do exteriéru</t>
  </si>
  <si>
    <t>-357024976</t>
  </si>
  <si>
    <t>00100004</t>
  </si>
  <si>
    <t>kolostav - stojan na kola</t>
  </si>
  <si>
    <t>1427789173</t>
  </si>
  <si>
    <t>00100005</t>
  </si>
  <si>
    <t>nádoba na odpad v interieru</t>
  </si>
  <si>
    <t>-879671397</t>
  </si>
  <si>
    <t>00100006</t>
  </si>
  <si>
    <t>sedací nábytek do interiéru</t>
  </si>
  <si>
    <t>-595554226</t>
  </si>
  <si>
    <t>SO 03 -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</si>
  <si>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</si>
  <si>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</si>
  <si>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</si>
  <si>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</si>
  <si>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</si>
  <si>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VRN4 - Inženýrská činnost</t>
  </si>
  <si>
    <t>VRN</t>
  </si>
  <si>
    <t>VRN1</t>
  </si>
  <si>
    <t>Průzkumné, geodetické a projektové práce</t>
  </si>
  <si>
    <t>012203000</t>
  </si>
  <si>
    <t>Geodetické práce při provádění stavby</t>
  </si>
  <si>
    <t>kpl.</t>
  </si>
  <si>
    <t>1024</t>
  </si>
  <si>
    <t>-1135067857</t>
  </si>
  <si>
    <t>P</t>
  </si>
  <si>
    <t>Poznámka k položce:_x000d_
Vytýčení a ochrana sítí</t>
  </si>
  <si>
    <t>013254000</t>
  </si>
  <si>
    <t>Dokumentace skutečného provedení stavby</t>
  </si>
  <si>
    <t>-779705441</t>
  </si>
  <si>
    <t>VRN3</t>
  </si>
  <si>
    <t>Zařízení staveniště</t>
  </si>
  <si>
    <t>030001000</t>
  </si>
  <si>
    <t>kpl</t>
  </si>
  <si>
    <t>1835191907</t>
  </si>
  <si>
    <t>034503000</t>
  </si>
  <si>
    <t>Informační tabule na staveništi</t>
  </si>
  <si>
    <t>-311036212</t>
  </si>
  <si>
    <t xml:space="preserve">Poznámka k položce:_x000d_
"- informace pro cestující _x000d_
- informační tabule dle SŽ PO-09/2021-GŘ Pokynu generálního ředitele stanovující podmínky pro     přístupy osob v prostoru stavby_x000d_
"</t>
  </si>
  <si>
    <t>035103001</t>
  </si>
  <si>
    <t>Pronájem ploch</t>
  </si>
  <si>
    <t>měsíc</t>
  </si>
  <si>
    <t>-1549670055</t>
  </si>
  <si>
    <t>Poznámka k položce:_x000d_
- pronájem kontejneru "náhradní čekárny pro cestující"_x000d_
- pronájem plochy lešení"</t>
  </si>
  <si>
    <t>VRN7</t>
  </si>
  <si>
    <t>Provozní vlivy</t>
  </si>
  <si>
    <t>070001000</t>
  </si>
  <si>
    <t>-1837148107</t>
  </si>
  <si>
    <t>072103001</t>
  </si>
  <si>
    <t>Projednání DIO a zajištění DIR komunikace II.a III. třídy</t>
  </si>
  <si>
    <t>983663084</t>
  </si>
  <si>
    <t>VRN9</t>
  </si>
  <si>
    <t>Ostatní náklady</t>
  </si>
  <si>
    <t>090001000</t>
  </si>
  <si>
    <t>1201407234</t>
  </si>
  <si>
    <t>Poznámka k položce:_x000d_
Bezpečnostní opatření pro práci s nebezpečným odopadem (azbest)</t>
  </si>
  <si>
    <t>VRN4</t>
  </si>
  <si>
    <t>Inženýrská činnost</t>
  </si>
  <si>
    <t>044002000</t>
  </si>
  <si>
    <t>Revize</t>
  </si>
  <si>
    <t>1961280376</t>
  </si>
  <si>
    <t xml:space="preserve">Poznámka k položce:_x000d_
ektroinstalace_x000d_
- revize elektroinstalace včetně RS_x000d_
- prohlídka zařízení právnickou osobou_x000d_
- vydání průkazu způsobilosti DÚ_x000d_
_x000d_
slaboproudé rozvody_x000d_
- revize jednotlivých souborů_x000d_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</si>
</sst>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65423021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Vlkov nad Lužnicí ON - oprava budovy zastávky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8. 3. 2023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Oprava budovy zas...'!J30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Oprava budovy zas...'!P150</f>
        <v>0</v>
      </c>
      <c r="AV95" s="129">
        <f>'SO 01 - Oprava budovy zas...'!J33</f>
        <v>0</v>
      </c>
      <c r="AW95" s="129">
        <f>'SO 01 - Oprava budovy zas...'!J34</f>
        <v>0</v>
      </c>
      <c r="AX95" s="129">
        <f>'SO 01 - Oprava budovy zas...'!J35</f>
        <v>0</v>
      </c>
      <c r="AY95" s="129">
        <f>'SO 01 - Oprava budovy zas...'!J36</f>
        <v>0</v>
      </c>
      <c r="AZ95" s="129">
        <f>'SO 01 - Oprava budovy zas...'!F33</f>
        <v>0</v>
      </c>
      <c r="BA95" s="129">
        <f>'SO 01 - Oprava budovy zas...'!F34</f>
        <v>0</v>
      </c>
      <c r="BB95" s="129">
        <f>'SO 01 - Oprava budovy zas...'!F35</f>
        <v>0</v>
      </c>
      <c r="BC95" s="129">
        <f>'SO 01 - Oprava budovy zas...'!F36</f>
        <v>0</v>
      </c>
      <c r="BD95" s="131">
        <f>'SO 01 - Oprava budovy zas...'!F37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Materiál zadavate...'!J30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02 - Materiál zadavate...'!P117</f>
        <v>0</v>
      </c>
      <c r="AV96" s="129">
        <f>'SO 02 - Materiál zadavate...'!J33</f>
        <v>0</v>
      </c>
      <c r="AW96" s="129">
        <f>'SO 02 - Materiál zadavate...'!J34</f>
        <v>0</v>
      </c>
      <c r="AX96" s="129">
        <f>'SO 02 - Materiál zadavate...'!J35</f>
        <v>0</v>
      </c>
      <c r="AY96" s="129">
        <f>'SO 02 - Materiál zadavate...'!J36</f>
        <v>0</v>
      </c>
      <c r="AZ96" s="129">
        <f>'SO 02 - Materiál zadavate...'!F33</f>
        <v>0</v>
      </c>
      <c r="BA96" s="129">
        <f>'SO 02 - Materiál zadavate...'!F34</f>
        <v>0</v>
      </c>
      <c r="BB96" s="129">
        <f>'SO 02 - Materiál zadavate...'!F35</f>
        <v>0</v>
      </c>
      <c r="BC96" s="129">
        <f>'SO 02 - Materiál zadavate...'!F36</f>
        <v>0</v>
      </c>
      <c r="BD96" s="131">
        <f>'SO 02 - Materiál zadavate...'!F37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03 - Vedlejší rozpočto...'!J30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33">
        <v>0</v>
      </c>
      <c r="AT97" s="134">
        <f>ROUND(SUM(AV97:AW97),2)</f>
        <v>0</v>
      </c>
      <c r="AU97" s="135">
        <f>'SO 03 - Vedlejší rozpočto...'!P122</f>
        <v>0</v>
      </c>
      <c r="AV97" s="134">
        <f>'SO 03 - Vedlejší rozpočto...'!J33</f>
        <v>0</v>
      </c>
      <c r="AW97" s="134">
        <f>'SO 03 - Vedlejší rozpočto...'!J34</f>
        <v>0</v>
      </c>
      <c r="AX97" s="134">
        <f>'SO 03 - Vedlejší rozpočto...'!J35</f>
        <v>0</v>
      </c>
      <c r="AY97" s="134">
        <f>'SO 03 - Vedlejší rozpočto...'!J36</f>
        <v>0</v>
      </c>
      <c r="AZ97" s="134">
        <f>'SO 03 - Vedlejší rozpočto...'!F33</f>
        <v>0</v>
      </c>
      <c r="BA97" s="134">
        <f>'SO 03 - Vedlejší rozpočto...'!F34</f>
        <v>0</v>
      </c>
      <c r="BB97" s="134">
        <f>'SO 03 - Vedlejší rozpočto...'!F35</f>
        <v>0</v>
      </c>
      <c r="BC97" s="134">
        <f>'SO 03 - Vedlejší rozpočto...'!F36</f>
        <v>0</v>
      </c>
      <c r="BD97" s="136">
        <f>'SO 03 - Vedlejší rozpočto...'!F37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seYFM8MolRHttrNzVN5NEeia6Ii9rBUQSCuY79n2BbjuXbT8lV9MY1GTtzTPW5lTyVX0CCcyBBpduBeXJ7JX2w==" hashValue="6JhsGlE2fZK+fKcLoW39ZUXapQUONwuPlLHwQWGWwMK7caBKtWw1MBE8d7ds2x3mG3eudHN+UpRIODOqCNtpG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Oprava budovy zas...'!C2" display="/"/>
    <hyperlink ref="A96" location="'SO 02 - Materiál zadavate...'!C2" display="/"/>
    <hyperlink ref="A97" location="'SO 03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90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Vlkov nad Lužnicí ON - oprava budovy zastávky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91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92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8. 3. 2023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ROUND(J150,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ROUND((SUM(BE150:BE1607)),  2)</f>
        <v>0</v>
      </c>
      <c r="G33" s="38"/>
      <c r="H33" s="38"/>
      <c r="I33" s="156">
        <v>0.20999999999999999</v>
      </c>
      <c r="J33" s="155">
        <f>ROUND(((SUM(BE150:BE1607))*I33),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ROUND((SUM(BF150:BF1607)),  2)</f>
        <v>0</v>
      </c>
      <c r="G34" s="38"/>
      <c r="H34" s="38"/>
      <c r="I34" s="156">
        <v>0.14999999999999999</v>
      </c>
      <c r="J34" s="155">
        <f>ROUND(((SUM(BF150:BF1607))*I34),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ROUND((SUM(BG150:BG1607)),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ROUND((SUM(BH150:BH1607)),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ROUND((SUM(BI150:BI1607)),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Vlkov nad Lužnicí ON - oprava budovy zastávky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01 - Oprava budovy zastávky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8. 3. 2023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96</v>
      </c>
      <c r="D96" s="40"/>
      <c r="E96" s="40"/>
      <c r="F96" s="40"/>
      <c r="G96" s="40"/>
      <c r="H96" s="40"/>
      <c r="I96" s="40"/>
      <c r="J96" s="111">
        <f>J150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J151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J152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J247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J273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J310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103</v>
      </c>
      <c r="E102" s="189"/>
      <c r="F102" s="189"/>
      <c r="G102" s="189"/>
      <c r="H102" s="189"/>
      <c r="I102" s="189"/>
      <c r="J102" s="190">
        <f>J337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104</v>
      </c>
      <c r="E103" s="189"/>
      <c r="F103" s="189"/>
      <c r="G103" s="189"/>
      <c r="H103" s="189"/>
      <c r="I103" s="189"/>
      <c r="J103" s="190">
        <f>J356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105</v>
      </c>
      <c r="E104" s="189"/>
      <c r="F104" s="189"/>
      <c r="G104" s="189"/>
      <c r="H104" s="189"/>
      <c r="I104" s="189"/>
      <c r="J104" s="190">
        <f>J556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106</v>
      </c>
      <c r="E105" s="189"/>
      <c r="F105" s="189"/>
      <c r="G105" s="189"/>
      <c r="H105" s="189"/>
      <c r="I105" s="189"/>
      <c r="J105" s="190">
        <f>J644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107</v>
      </c>
      <c r="E106" s="189"/>
      <c r="F106" s="189"/>
      <c r="G106" s="189"/>
      <c r="H106" s="189"/>
      <c r="I106" s="189"/>
      <c r="J106" s="190">
        <f>J834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108</v>
      </c>
      <c r="E107" s="189"/>
      <c r="F107" s="189"/>
      <c r="G107" s="189"/>
      <c r="H107" s="189"/>
      <c r="I107" s="189"/>
      <c r="J107" s="190">
        <f>J851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109</v>
      </c>
      <c r="E108" s="183"/>
      <c r="F108" s="183"/>
      <c r="G108" s="183"/>
      <c r="H108" s="183"/>
      <c r="I108" s="183"/>
      <c r="J108" s="184">
        <f>J854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110</v>
      </c>
      <c r="E109" s="189"/>
      <c r="F109" s="189"/>
      <c r="G109" s="189"/>
      <c r="H109" s="189"/>
      <c r="I109" s="189"/>
      <c r="J109" s="190">
        <f>J855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111</v>
      </c>
      <c r="E110" s="189"/>
      <c r="F110" s="189"/>
      <c r="G110" s="189"/>
      <c r="H110" s="189"/>
      <c r="I110" s="189"/>
      <c r="J110" s="190">
        <f>J892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112</v>
      </c>
      <c r="E111" s="189"/>
      <c r="F111" s="189"/>
      <c r="G111" s="189"/>
      <c r="H111" s="189"/>
      <c r="I111" s="189"/>
      <c r="J111" s="190">
        <f>J903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113</v>
      </c>
      <c r="E112" s="189"/>
      <c r="F112" s="189"/>
      <c r="G112" s="189"/>
      <c r="H112" s="189"/>
      <c r="I112" s="189"/>
      <c r="J112" s="190">
        <f>J929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114</v>
      </c>
      <c r="E113" s="189"/>
      <c r="F113" s="189"/>
      <c r="G113" s="189"/>
      <c r="H113" s="189"/>
      <c r="I113" s="189"/>
      <c r="J113" s="190">
        <f>J972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115</v>
      </c>
      <c r="E114" s="189"/>
      <c r="F114" s="189"/>
      <c r="G114" s="189"/>
      <c r="H114" s="189"/>
      <c r="I114" s="189"/>
      <c r="J114" s="190">
        <f>J1007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116</v>
      </c>
      <c r="E115" s="189"/>
      <c r="F115" s="189"/>
      <c r="G115" s="189"/>
      <c r="H115" s="189"/>
      <c r="I115" s="189"/>
      <c r="J115" s="190">
        <f>J1016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117</v>
      </c>
      <c r="E116" s="189"/>
      <c r="F116" s="189"/>
      <c r="G116" s="189"/>
      <c r="H116" s="189"/>
      <c r="I116" s="189"/>
      <c r="J116" s="190">
        <f>J1023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118</v>
      </c>
      <c r="E117" s="189"/>
      <c r="F117" s="189"/>
      <c r="G117" s="189"/>
      <c r="H117" s="189"/>
      <c r="I117" s="189"/>
      <c r="J117" s="190">
        <f>J1178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119</v>
      </c>
      <c r="E118" s="189"/>
      <c r="F118" s="189"/>
      <c r="G118" s="189"/>
      <c r="H118" s="189"/>
      <c r="I118" s="189"/>
      <c r="J118" s="190">
        <f>J1195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120</v>
      </c>
      <c r="E119" s="189"/>
      <c r="F119" s="189"/>
      <c r="G119" s="189"/>
      <c r="H119" s="189"/>
      <c r="I119" s="189"/>
      <c r="J119" s="190">
        <f>J1233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121</v>
      </c>
      <c r="E120" s="189"/>
      <c r="F120" s="189"/>
      <c r="G120" s="189"/>
      <c r="H120" s="189"/>
      <c r="I120" s="189"/>
      <c r="J120" s="190">
        <f>J1266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122</v>
      </c>
      <c r="E121" s="189"/>
      <c r="F121" s="189"/>
      <c r="G121" s="189"/>
      <c r="H121" s="189"/>
      <c r="I121" s="189"/>
      <c r="J121" s="190">
        <f>J1319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123</v>
      </c>
      <c r="E122" s="189"/>
      <c r="F122" s="189"/>
      <c r="G122" s="189"/>
      <c r="H122" s="189"/>
      <c r="I122" s="189"/>
      <c r="J122" s="190">
        <f>J1366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124</v>
      </c>
      <c r="E123" s="189"/>
      <c r="F123" s="189"/>
      <c r="G123" s="189"/>
      <c r="H123" s="189"/>
      <c r="I123" s="189"/>
      <c r="J123" s="190">
        <f>J1435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125</v>
      </c>
      <c r="E124" s="189"/>
      <c r="F124" s="189"/>
      <c r="G124" s="189"/>
      <c r="H124" s="189"/>
      <c r="I124" s="189"/>
      <c r="J124" s="190">
        <f>J1476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126</v>
      </c>
      <c r="E125" s="189"/>
      <c r="F125" s="189"/>
      <c r="G125" s="189"/>
      <c r="H125" s="189"/>
      <c r="I125" s="189"/>
      <c r="J125" s="190">
        <f>J1504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6"/>
      <c r="C126" s="187"/>
      <c r="D126" s="188" t="s">
        <v>127</v>
      </c>
      <c r="E126" s="189"/>
      <c r="F126" s="189"/>
      <c r="G126" s="189"/>
      <c r="H126" s="189"/>
      <c r="I126" s="189"/>
      <c r="J126" s="190">
        <f>J1513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6"/>
      <c r="C127" s="187"/>
      <c r="D127" s="188" t="s">
        <v>128</v>
      </c>
      <c r="E127" s="189"/>
      <c r="F127" s="189"/>
      <c r="G127" s="189"/>
      <c r="H127" s="189"/>
      <c r="I127" s="189"/>
      <c r="J127" s="190">
        <f>J1540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129</v>
      </c>
      <c r="E128" s="189"/>
      <c r="F128" s="189"/>
      <c r="G128" s="189"/>
      <c r="H128" s="189"/>
      <c r="I128" s="189"/>
      <c r="J128" s="190">
        <f>J1561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6"/>
      <c r="C129" s="187"/>
      <c r="D129" s="188" t="s">
        <v>130</v>
      </c>
      <c r="E129" s="189"/>
      <c r="F129" s="189"/>
      <c r="G129" s="189"/>
      <c r="H129" s="189"/>
      <c r="I129" s="189"/>
      <c r="J129" s="190">
        <f>J1590</f>
        <v>0</v>
      </c>
      <c r="K129" s="187"/>
      <c r="L129" s="19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9" customFormat="1" ht="24.96" customHeight="1">
      <c r="A130" s="9"/>
      <c r="B130" s="180"/>
      <c r="C130" s="181"/>
      <c r="D130" s="182" t="s">
        <v>131</v>
      </c>
      <c r="E130" s="183"/>
      <c r="F130" s="183"/>
      <c r="G130" s="183"/>
      <c r="H130" s="183"/>
      <c r="I130" s="183"/>
      <c r="J130" s="184">
        <f>J1601</f>
        <v>0</v>
      </c>
      <c r="K130" s="181"/>
      <c r="L130" s="185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="2" customFormat="1" ht="21.84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64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6" s="2" customFormat="1" ht="6.96" customHeight="1">
      <c r="A136" s="38"/>
      <c r="B136" s="69"/>
      <c r="C136" s="70"/>
      <c r="D136" s="70"/>
      <c r="E136" s="70"/>
      <c r="F136" s="70"/>
      <c r="G136" s="70"/>
      <c r="H136" s="70"/>
      <c r="I136" s="70"/>
      <c r="J136" s="70"/>
      <c r="K136" s="70"/>
      <c r="L136" s="64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4.96" customHeight="1">
      <c r="A137" s="38"/>
      <c r="B137" s="39"/>
      <c r="C137" s="23" t="s">
        <v>132</v>
      </c>
      <c r="D137" s="40"/>
      <c r="E137" s="40"/>
      <c r="F137" s="40"/>
      <c r="G137" s="40"/>
      <c r="H137" s="40"/>
      <c r="I137" s="40"/>
      <c r="J137" s="40"/>
      <c r="K137" s="40"/>
      <c r="L137" s="64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4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16</v>
      </c>
      <c r="D139" s="40"/>
      <c r="E139" s="40"/>
      <c r="F139" s="40"/>
      <c r="G139" s="40"/>
      <c r="H139" s="40"/>
      <c r="I139" s="40"/>
      <c r="J139" s="40"/>
      <c r="K139" s="4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175" t="str">
        <f>E7</f>
        <v>Vlkov nad Lužnicí ON - oprava budovy zastávky</v>
      </c>
      <c r="F140" s="32"/>
      <c r="G140" s="32"/>
      <c r="H140" s="32"/>
      <c r="I140" s="40"/>
      <c r="J140" s="40"/>
      <c r="K140" s="40"/>
      <c r="L140" s="64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91</v>
      </c>
      <c r="D141" s="40"/>
      <c r="E141" s="40"/>
      <c r="F141" s="40"/>
      <c r="G141" s="40"/>
      <c r="H141" s="40"/>
      <c r="I141" s="40"/>
      <c r="J141" s="40"/>
      <c r="K141" s="40"/>
      <c r="L141" s="64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6.5" customHeight="1">
      <c r="A142" s="38"/>
      <c r="B142" s="39"/>
      <c r="C142" s="40"/>
      <c r="D142" s="40"/>
      <c r="E142" s="77" t="str">
        <f>E9</f>
        <v>SO 01 - Oprava budovy zastávky</v>
      </c>
      <c r="F142" s="40"/>
      <c r="G142" s="40"/>
      <c r="H142" s="40"/>
      <c r="I142" s="40"/>
      <c r="J142" s="40"/>
      <c r="K142" s="40"/>
      <c r="L142" s="64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4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20</v>
      </c>
      <c r="D144" s="40"/>
      <c r="E144" s="40"/>
      <c r="F144" s="27" t="str">
        <f>F12</f>
        <v xml:space="preserve"> </v>
      </c>
      <c r="G144" s="40"/>
      <c r="H144" s="40"/>
      <c r="I144" s="32" t="s">
        <v>22</v>
      </c>
      <c r="J144" s="80" t="str">
        <f>IF(J12="","",J12)</f>
        <v>8. 3. 2023</v>
      </c>
      <c r="K144" s="40"/>
      <c r="L144" s="64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6.96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4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24</v>
      </c>
      <c r="D146" s="40"/>
      <c r="E146" s="40"/>
      <c r="F146" s="27" t="str">
        <f>E15</f>
        <v xml:space="preserve"> </v>
      </c>
      <c r="G146" s="40"/>
      <c r="H146" s="40"/>
      <c r="I146" s="32" t="s">
        <v>29</v>
      </c>
      <c r="J146" s="36" t="str">
        <f>E21</f>
        <v xml:space="preserve"> </v>
      </c>
      <c r="K146" s="40"/>
      <c r="L146" s="64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27</v>
      </c>
      <c r="D147" s="40"/>
      <c r="E147" s="40"/>
      <c r="F147" s="27" t="str">
        <f>IF(E18="","",E18)</f>
        <v>Vyplň údaj</v>
      </c>
      <c r="G147" s="40"/>
      <c r="H147" s="40"/>
      <c r="I147" s="32" t="s">
        <v>31</v>
      </c>
      <c r="J147" s="36" t="str">
        <f>E24</f>
        <v xml:space="preserve"> </v>
      </c>
      <c r="K147" s="40"/>
      <c r="L147" s="64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0.32" customHeight="1">
      <c r="A148" s="38"/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64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11" customFormat="1" ht="29.28" customHeight="1">
      <c r="A149" s="192"/>
      <c r="B149" s="193"/>
      <c r="C149" s="194" t="s">
        <v>133</v>
      </c>
      <c r="D149" s="195" t="s">
        <v>58</v>
      </c>
      <c r="E149" s="195" t="s">
        <v>54</v>
      </c>
      <c r="F149" s="195" t="s">
        <v>55</v>
      </c>
      <c r="G149" s="195" t="s">
        <v>134</v>
      </c>
      <c r="H149" s="195" t="s">
        <v>135</v>
      </c>
      <c r="I149" s="195" t="s">
        <v>136</v>
      </c>
      <c r="J149" s="196" t="s">
        <v>95</v>
      </c>
      <c r="K149" s="197" t="s">
        <v>137</v>
      </c>
      <c r="L149" s="198"/>
      <c r="M149" s="101" t="s">
        <v>1</v>
      </c>
      <c r="N149" s="102" t="s">
        <v>37</v>
      </c>
      <c r="O149" s="102" t="s">
        <v>138</v>
      </c>
      <c r="P149" s="102" t="s">
        <v>139</v>
      </c>
      <c r="Q149" s="102" t="s">
        <v>140</v>
      </c>
      <c r="R149" s="102" t="s">
        <v>141</v>
      </c>
      <c r="S149" s="102" t="s">
        <v>142</v>
      </c>
      <c r="T149" s="103" t="s">
        <v>143</v>
      </c>
      <c r="U149" s="192"/>
      <c r="V149" s="192"/>
      <c r="W149" s="192"/>
      <c r="X149" s="192"/>
      <c r="Y149" s="192"/>
      <c r="Z149" s="192"/>
      <c r="AA149" s="192"/>
      <c r="AB149" s="192"/>
      <c r="AC149" s="192"/>
      <c r="AD149" s="192"/>
      <c r="AE149" s="192"/>
    </row>
    <row r="150" s="2" customFormat="1" ht="22.8" customHeight="1">
      <c r="A150" s="38"/>
      <c r="B150" s="39"/>
      <c r="C150" s="108" t="s">
        <v>144</v>
      </c>
      <c r="D150" s="40"/>
      <c r="E150" s="40"/>
      <c r="F150" s="40"/>
      <c r="G150" s="40"/>
      <c r="H150" s="40"/>
      <c r="I150" s="40"/>
      <c r="J150" s="199">
        <f>BK150</f>
        <v>0</v>
      </c>
      <c r="K150" s="40"/>
      <c r="L150" s="44"/>
      <c r="M150" s="104"/>
      <c r="N150" s="200"/>
      <c r="O150" s="105"/>
      <c r="P150" s="201">
        <f>P151+P854+P1601</f>
        <v>0</v>
      </c>
      <c r="Q150" s="105"/>
      <c r="R150" s="201">
        <f>R151+R854+R1601</f>
        <v>188.18381813000002</v>
      </c>
      <c r="S150" s="105"/>
      <c r="T150" s="202">
        <f>T151+T854+T1601</f>
        <v>63.951013190000005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72</v>
      </c>
      <c r="AU150" s="17" t="s">
        <v>97</v>
      </c>
      <c r="BK150" s="203">
        <f>BK151+BK854+BK1601</f>
        <v>0</v>
      </c>
    </row>
    <row r="151" s="12" customFormat="1" ht="25.92" customHeight="1">
      <c r="A151" s="12"/>
      <c r="B151" s="204"/>
      <c r="C151" s="205"/>
      <c r="D151" s="206" t="s">
        <v>72</v>
      </c>
      <c r="E151" s="207" t="s">
        <v>145</v>
      </c>
      <c r="F151" s="207" t="s">
        <v>146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P152+P247+P273+P310+P337+P356+P556+P644+P834+P851</f>
        <v>0</v>
      </c>
      <c r="Q151" s="212"/>
      <c r="R151" s="213">
        <f>R152+R247+R273+R310+R337+R356+R556+R644+R834+R851</f>
        <v>175.89300034000002</v>
      </c>
      <c r="S151" s="212"/>
      <c r="T151" s="214">
        <f>T152+T247+T273+T310+T337+T356+T556+T644+T834+T851</f>
        <v>57.906733000000003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81</v>
      </c>
      <c r="AT151" s="216" t="s">
        <v>72</v>
      </c>
      <c r="AU151" s="216" t="s">
        <v>73</v>
      </c>
      <c r="AY151" s="215" t="s">
        <v>147</v>
      </c>
      <c r="BK151" s="217">
        <f>BK152+BK247+BK273+BK310+BK337+BK356+BK556+BK644+BK834+BK851</f>
        <v>0</v>
      </c>
    </row>
    <row r="152" s="12" customFormat="1" ht="22.8" customHeight="1">
      <c r="A152" s="12"/>
      <c r="B152" s="204"/>
      <c r="C152" s="205"/>
      <c r="D152" s="206" t="s">
        <v>72</v>
      </c>
      <c r="E152" s="218" t="s">
        <v>81</v>
      </c>
      <c r="F152" s="218" t="s">
        <v>148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SUM(P153:P246)</f>
        <v>0</v>
      </c>
      <c r="Q152" s="212"/>
      <c r="R152" s="213">
        <f>SUM(R153:R246)</f>
        <v>0.057099999999999998</v>
      </c>
      <c r="S152" s="212"/>
      <c r="T152" s="214">
        <f>SUM(T153:T246)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81</v>
      </c>
      <c r="AT152" s="216" t="s">
        <v>72</v>
      </c>
      <c r="AU152" s="216" t="s">
        <v>81</v>
      </c>
      <c r="AY152" s="215" t="s">
        <v>147</v>
      </c>
      <c r="BK152" s="217">
        <f>SUM(BK153:BK246)</f>
        <v>0</v>
      </c>
    </row>
    <row r="153" s="2" customFormat="1" ht="33" customHeight="1">
      <c r="A153" s="38"/>
      <c r="B153" s="39"/>
      <c r="C153" s="220" t="s">
        <v>81</v>
      </c>
      <c r="D153" s="220" t="s">
        <v>149</v>
      </c>
      <c r="E153" s="221" t="s">
        <v>150</v>
      </c>
      <c r="F153" s="222" t="s">
        <v>151</v>
      </c>
      <c r="G153" s="223" t="s">
        <v>152</v>
      </c>
      <c r="H153" s="224">
        <v>270</v>
      </c>
      <c r="I153" s="225"/>
      <c r="J153" s="226">
        <f>ROUND(I153*H153,2)</f>
        <v>0</v>
      </c>
      <c r="K153" s="227"/>
      <c r="L153" s="44"/>
      <c r="M153" s="228" t="s">
        <v>1</v>
      </c>
      <c r="N153" s="229" t="s">
        <v>40</v>
      </c>
      <c r="O153" s="92"/>
      <c r="P153" s="230">
        <f>O153*H153</f>
        <v>0</v>
      </c>
      <c r="Q153" s="230">
        <v>0.00014999999999999999</v>
      </c>
      <c r="R153" s="230">
        <f>Q153*H153</f>
        <v>0.040499999999999994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153</v>
      </c>
      <c r="AT153" s="232" t="s">
        <v>149</v>
      </c>
      <c r="AU153" s="232" t="s">
        <v>83</v>
      </c>
      <c r="AY153" s="17" t="s">
        <v>147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153</v>
      </c>
      <c r="BK153" s="233">
        <f>ROUND(I153*H153,2)</f>
        <v>0</v>
      </c>
      <c r="BL153" s="17" t="s">
        <v>153</v>
      </c>
      <c r="BM153" s="232" t="s">
        <v>153</v>
      </c>
    </row>
    <row r="154" s="2" customFormat="1">
      <c r="A154" s="38"/>
      <c r="B154" s="39"/>
      <c r="C154" s="40"/>
      <c r="D154" s="234" t="s">
        <v>154</v>
      </c>
      <c r="E154" s="40"/>
      <c r="F154" s="235" t="s">
        <v>151</v>
      </c>
      <c r="G154" s="40"/>
      <c r="H154" s="40"/>
      <c r="I154" s="236"/>
      <c r="J154" s="40"/>
      <c r="K154" s="40"/>
      <c r="L154" s="44"/>
      <c r="M154" s="237"/>
      <c r="N154" s="238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154</v>
      </c>
      <c r="AU154" s="17" t="s">
        <v>83</v>
      </c>
    </row>
    <row r="155" s="13" customFormat="1">
      <c r="A155" s="13"/>
      <c r="B155" s="239"/>
      <c r="C155" s="240"/>
      <c r="D155" s="234" t="s">
        <v>155</v>
      </c>
      <c r="E155" s="241" t="s">
        <v>1</v>
      </c>
      <c r="F155" s="242" t="s">
        <v>156</v>
      </c>
      <c r="G155" s="240"/>
      <c r="H155" s="243">
        <v>68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155</v>
      </c>
      <c r="AU155" s="249" t="s">
        <v>83</v>
      </c>
      <c r="AV155" s="13" t="s">
        <v>83</v>
      </c>
      <c r="AW155" s="13" t="s">
        <v>30</v>
      </c>
      <c r="AX155" s="13" t="s">
        <v>73</v>
      </c>
      <c r="AY155" s="249" t="s">
        <v>147</v>
      </c>
    </row>
    <row r="156" s="14" customFormat="1">
      <c r="A156" s="14"/>
      <c r="B156" s="250"/>
      <c r="C156" s="251"/>
      <c r="D156" s="234" t="s">
        <v>155</v>
      </c>
      <c r="E156" s="252" t="s">
        <v>1</v>
      </c>
      <c r="F156" s="253" t="s">
        <v>157</v>
      </c>
      <c r="G156" s="251"/>
      <c r="H156" s="252" t="s">
        <v>1</v>
      </c>
      <c r="I156" s="254"/>
      <c r="J156" s="251"/>
      <c r="K156" s="251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155</v>
      </c>
      <c r="AU156" s="259" t="s">
        <v>83</v>
      </c>
      <c r="AV156" s="14" t="s">
        <v>81</v>
      </c>
      <c r="AW156" s="14" t="s">
        <v>30</v>
      </c>
      <c r="AX156" s="14" t="s">
        <v>73</v>
      </c>
      <c r="AY156" s="259" t="s">
        <v>147</v>
      </c>
    </row>
    <row r="157" s="13" customFormat="1">
      <c r="A157" s="13"/>
      <c r="B157" s="239"/>
      <c r="C157" s="240"/>
      <c r="D157" s="234" t="s">
        <v>155</v>
      </c>
      <c r="E157" s="241" t="s">
        <v>1</v>
      </c>
      <c r="F157" s="242" t="s">
        <v>158</v>
      </c>
      <c r="G157" s="240"/>
      <c r="H157" s="243">
        <v>14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155</v>
      </c>
      <c r="AU157" s="249" t="s">
        <v>83</v>
      </c>
      <c r="AV157" s="13" t="s">
        <v>83</v>
      </c>
      <c r="AW157" s="13" t="s">
        <v>30</v>
      </c>
      <c r="AX157" s="13" t="s">
        <v>73</v>
      </c>
      <c r="AY157" s="249" t="s">
        <v>147</v>
      </c>
    </row>
    <row r="158" s="14" customFormat="1">
      <c r="A158" s="14"/>
      <c r="B158" s="250"/>
      <c r="C158" s="251"/>
      <c r="D158" s="234" t="s">
        <v>155</v>
      </c>
      <c r="E158" s="252" t="s">
        <v>1</v>
      </c>
      <c r="F158" s="253" t="s">
        <v>159</v>
      </c>
      <c r="G158" s="251"/>
      <c r="H158" s="252" t="s">
        <v>1</v>
      </c>
      <c r="I158" s="254"/>
      <c r="J158" s="251"/>
      <c r="K158" s="251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155</v>
      </c>
      <c r="AU158" s="259" t="s">
        <v>83</v>
      </c>
      <c r="AV158" s="14" t="s">
        <v>81</v>
      </c>
      <c r="AW158" s="14" t="s">
        <v>30</v>
      </c>
      <c r="AX158" s="14" t="s">
        <v>73</v>
      </c>
      <c r="AY158" s="259" t="s">
        <v>147</v>
      </c>
    </row>
    <row r="159" s="13" customFormat="1">
      <c r="A159" s="13"/>
      <c r="B159" s="239"/>
      <c r="C159" s="240"/>
      <c r="D159" s="234" t="s">
        <v>155</v>
      </c>
      <c r="E159" s="241" t="s">
        <v>1</v>
      </c>
      <c r="F159" s="242" t="s">
        <v>160</v>
      </c>
      <c r="G159" s="240"/>
      <c r="H159" s="243">
        <v>126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155</v>
      </c>
      <c r="AU159" s="249" t="s">
        <v>83</v>
      </c>
      <c r="AV159" s="13" t="s">
        <v>83</v>
      </c>
      <c r="AW159" s="13" t="s">
        <v>30</v>
      </c>
      <c r="AX159" s="13" t="s">
        <v>73</v>
      </c>
      <c r="AY159" s="249" t="s">
        <v>147</v>
      </c>
    </row>
    <row r="160" s="14" customFormat="1">
      <c r="A160" s="14"/>
      <c r="B160" s="250"/>
      <c r="C160" s="251"/>
      <c r="D160" s="234" t="s">
        <v>155</v>
      </c>
      <c r="E160" s="252" t="s">
        <v>1</v>
      </c>
      <c r="F160" s="253" t="s">
        <v>161</v>
      </c>
      <c r="G160" s="251"/>
      <c r="H160" s="252" t="s">
        <v>1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155</v>
      </c>
      <c r="AU160" s="259" t="s">
        <v>83</v>
      </c>
      <c r="AV160" s="14" t="s">
        <v>81</v>
      </c>
      <c r="AW160" s="14" t="s">
        <v>30</v>
      </c>
      <c r="AX160" s="14" t="s">
        <v>73</v>
      </c>
      <c r="AY160" s="259" t="s">
        <v>147</v>
      </c>
    </row>
    <row r="161" s="13" customFormat="1">
      <c r="A161" s="13"/>
      <c r="B161" s="239"/>
      <c r="C161" s="240"/>
      <c r="D161" s="234" t="s">
        <v>155</v>
      </c>
      <c r="E161" s="241" t="s">
        <v>1</v>
      </c>
      <c r="F161" s="242" t="s">
        <v>162</v>
      </c>
      <c r="G161" s="240"/>
      <c r="H161" s="243">
        <v>62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155</v>
      </c>
      <c r="AU161" s="249" t="s">
        <v>83</v>
      </c>
      <c r="AV161" s="13" t="s">
        <v>83</v>
      </c>
      <c r="AW161" s="13" t="s">
        <v>30</v>
      </c>
      <c r="AX161" s="13" t="s">
        <v>73</v>
      </c>
      <c r="AY161" s="249" t="s">
        <v>147</v>
      </c>
    </row>
    <row r="162" s="15" customFormat="1">
      <c r="A162" s="15"/>
      <c r="B162" s="260"/>
      <c r="C162" s="261"/>
      <c r="D162" s="234" t="s">
        <v>155</v>
      </c>
      <c r="E162" s="262" t="s">
        <v>1</v>
      </c>
      <c r="F162" s="263" t="s">
        <v>163</v>
      </c>
      <c r="G162" s="261"/>
      <c r="H162" s="264">
        <v>270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155</v>
      </c>
      <c r="AU162" s="270" t="s">
        <v>83</v>
      </c>
      <c r="AV162" s="15" t="s">
        <v>153</v>
      </c>
      <c r="AW162" s="15" t="s">
        <v>30</v>
      </c>
      <c r="AX162" s="15" t="s">
        <v>81</v>
      </c>
      <c r="AY162" s="270" t="s">
        <v>147</v>
      </c>
    </row>
    <row r="163" s="2" customFormat="1" ht="33" customHeight="1">
      <c r="A163" s="38"/>
      <c r="B163" s="39"/>
      <c r="C163" s="220" t="s">
        <v>83</v>
      </c>
      <c r="D163" s="220" t="s">
        <v>149</v>
      </c>
      <c r="E163" s="221" t="s">
        <v>164</v>
      </c>
      <c r="F163" s="222" t="s">
        <v>165</v>
      </c>
      <c r="G163" s="223" t="s">
        <v>152</v>
      </c>
      <c r="H163" s="224">
        <v>270</v>
      </c>
      <c r="I163" s="225"/>
      <c r="J163" s="226">
        <f>ROUND(I163*H163,2)</f>
        <v>0</v>
      </c>
      <c r="K163" s="227"/>
      <c r="L163" s="44"/>
      <c r="M163" s="228" t="s">
        <v>1</v>
      </c>
      <c r="N163" s="229" t="s">
        <v>40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2" t="s">
        <v>153</v>
      </c>
      <c r="AT163" s="232" t="s">
        <v>149</v>
      </c>
      <c r="AU163" s="232" t="s">
        <v>83</v>
      </c>
      <c r="AY163" s="17" t="s">
        <v>147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153</v>
      </c>
      <c r="BK163" s="233">
        <f>ROUND(I163*H163,2)</f>
        <v>0</v>
      </c>
      <c r="BL163" s="17" t="s">
        <v>153</v>
      </c>
      <c r="BM163" s="232" t="s">
        <v>166</v>
      </c>
    </row>
    <row r="164" s="2" customFormat="1">
      <c r="A164" s="38"/>
      <c r="B164" s="39"/>
      <c r="C164" s="40"/>
      <c r="D164" s="234" t="s">
        <v>154</v>
      </c>
      <c r="E164" s="40"/>
      <c r="F164" s="235" t="s">
        <v>165</v>
      </c>
      <c r="G164" s="40"/>
      <c r="H164" s="40"/>
      <c r="I164" s="236"/>
      <c r="J164" s="40"/>
      <c r="K164" s="40"/>
      <c r="L164" s="44"/>
      <c r="M164" s="237"/>
      <c r="N164" s="238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154</v>
      </c>
      <c r="AU164" s="17" t="s">
        <v>83</v>
      </c>
    </row>
    <row r="165" s="2" customFormat="1" ht="24.15" customHeight="1">
      <c r="A165" s="38"/>
      <c r="B165" s="39"/>
      <c r="C165" s="220" t="s">
        <v>167</v>
      </c>
      <c r="D165" s="220" t="s">
        <v>149</v>
      </c>
      <c r="E165" s="221" t="s">
        <v>168</v>
      </c>
      <c r="F165" s="222" t="s">
        <v>169</v>
      </c>
      <c r="G165" s="223" t="s">
        <v>170</v>
      </c>
      <c r="H165" s="224">
        <v>3.198</v>
      </c>
      <c r="I165" s="225"/>
      <c r="J165" s="226">
        <f>ROUND(I165*H165,2)</f>
        <v>0</v>
      </c>
      <c r="K165" s="227"/>
      <c r="L165" s="44"/>
      <c r="M165" s="228" t="s">
        <v>1</v>
      </c>
      <c r="N165" s="229" t="s">
        <v>40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2" t="s">
        <v>153</v>
      </c>
      <c r="AT165" s="232" t="s">
        <v>149</v>
      </c>
      <c r="AU165" s="232" t="s">
        <v>83</v>
      </c>
      <c r="AY165" s="17" t="s">
        <v>147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7" t="s">
        <v>153</v>
      </c>
      <c r="BK165" s="233">
        <f>ROUND(I165*H165,2)</f>
        <v>0</v>
      </c>
      <c r="BL165" s="17" t="s">
        <v>153</v>
      </c>
      <c r="BM165" s="232" t="s">
        <v>171</v>
      </c>
    </row>
    <row r="166" s="2" customFormat="1">
      <c r="A166" s="38"/>
      <c r="B166" s="39"/>
      <c r="C166" s="40"/>
      <c r="D166" s="234" t="s">
        <v>154</v>
      </c>
      <c r="E166" s="40"/>
      <c r="F166" s="235" t="s">
        <v>169</v>
      </c>
      <c r="G166" s="40"/>
      <c r="H166" s="40"/>
      <c r="I166" s="236"/>
      <c r="J166" s="40"/>
      <c r="K166" s="40"/>
      <c r="L166" s="44"/>
      <c r="M166" s="237"/>
      <c r="N166" s="238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154</v>
      </c>
      <c r="AU166" s="17" t="s">
        <v>83</v>
      </c>
    </row>
    <row r="167" s="13" customFormat="1">
      <c r="A167" s="13"/>
      <c r="B167" s="239"/>
      <c r="C167" s="240"/>
      <c r="D167" s="234" t="s">
        <v>155</v>
      </c>
      <c r="E167" s="241" t="s">
        <v>1</v>
      </c>
      <c r="F167" s="242" t="s">
        <v>172</v>
      </c>
      <c r="G167" s="240"/>
      <c r="H167" s="243">
        <v>3.198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155</v>
      </c>
      <c r="AU167" s="249" t="s">
        <v>83</v>
      </c>
      <c r="AV167" s="13" t="s">
        <v>83</v>
      </c>
      <c r="AW167" s="13" t="s">
        <v>30</v>
      </c>
      <c r="AX167" s="13" t="s">
        <v>73</v>
      </c>
      <c r="AY167" s="249" t="s">
        <v>147</v>
      </c>
    </row>
    <row r="168" s="15" customFormat="1">
      <c r="A168" s="15"/>
      <c r="B168" s="260"/>
      <c r="C168" s="261"/>
      <c r="D168" s="234" t="s">
        <v>155</v>
      </c>
      <c r="E168" s="262" t="s">
        <v>1</v>
      </c>
      <c r="F168" s="263" t="s">
        <v>163</v>
      </c>
      <c r="G168" s="261"/>
      <c r="H168" s="264">
        <v>3.198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0" t="s">
        <v>155</v>
      </c>
      <c r="AU168" s="270" t="s">
        <v>83</v>
      </c>
      <c r="AV168" s="15" t="s">
        <v>153</v>
      </c>
      <c r="AW168" s="15" t="s">
        <v>30</v>
      </c>
      <c r="AX168" s="15" t="s">
        <v>81</v>
      </c>
      <c r="AY168" s="270" t="s">
        <v>147</v>
      </c>
    </row>
    <row r="169" s="2" customFormat="1" ht="33" customHeight="1">
      <c r="A169" s="38"/>
      <c r="B169" s="39"/>
      <c r="C169" s="220" t="s">
        <v>153</v>
      </c>
      <c r="D169" s="220" t="s">
        <v>149</v>
      </c>
      <c r="E169" s="221" t="s">
        <v>173</v>
      </c>
      <c r="F169" s="222" t="s">
        <v>174</v>
      </c>
      <c r="G169" s="223" t="s">
        <v>170</v>
      </c>
      <c r="H169" s="224">
        <v>5.0359999999999996</v>
      </c>
      <c r="I169" s="225"/>
      <c r="J169" s="226">
        <f>ROUND(I169*H169,2)</f>
        <v>0</v>
      </c>
      <c r="K169" s="227"/>
      <c r="L169" s="44"/>
      <c r="M169" s="228" t="s">
        <v>1</v>
      </c>
      <c r="N169" s="229" t="s">
        <v>40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2" t="s">
        <v>153</v>
      </c>
      <c r="AT169" s="232" t="s">
        <v>149</v>
      </c>
      <c r="AU169" s="232" t="s">
        <v>83</v>
      </c>
      <c r="AY169" s="17" t="s">
        <v>147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153</v>
      </c>
      <c r="BK169" s="233">
        <f>ROUND(I169*H169,2)</f>
        <v>0</v>
      </c>
      <c r="BL169" s="17" t="s">
        <v>153</v>
      </c>
      <c r="BM169" s="232" t="s">
        <v>175</v>
      </c>
    </row>
    <row r="170" s="2" customFormat="1">
      <c r="A170" s="38"/>
      <c r="B170" s="39"/>
      <c r="C170" s="40"/>
      <c r="D170" s="234" t="s">
        <v>154</v>
      </c>
      <c r="E170" s="40"/>
      <c r="F170" s="235" t="s">
        <v>174</v>
      </c>
      <c r="G170" s="40"/>
      <c r="H170" s="40"/>
      <c r="I170" s="236"/>
      <c r="J170" s="40"/>
      <c r="K170" s="40"/>
      <c r="L170" s="44"/>
      <c r="M170" s="237"/>
      <c r="N170" s="238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154</v>
      </c>
      <c r="AU170" s="17" t="s">
        <v>83</v>
      </c>
    </row>
    <row r="171" s="14" customFormat="1">
      <c r="A171" s="14"/>
      <c r="B171" s="250"/>
      <c r="C171" s="251"/>
      <c r="D171" s="234" t="s">
        <v>155</v>
      </c>
      <c r="E171" s="252" t="s">
        <v>1</v>
      </c>
      <c r="F171" s="253" t="s">
        <v>176</v>
      </c>
      <c r="G171" s="251"/>
      <c r="H171" s="252" t="s">
        <v>1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155</v>
      </c>
      <c r="AU171" s="259" t="s">
        <v>83</v>
      </c>
      <c r="AV171" s="14" t="s">
        <v>81</v>
      </c>
      <c r="AW171" s="14" t="s">
        <v>30</v>
      </c>
      <c r="AX171" s="14" t="s">
        <v>73</v>
      </c>
      <c r="AY171" s="259" t="s">
        <v>147</v>
      </c>
    </row>
    <row r="172" s="13" customFormat="1">
      <c r="A172" s="13"/>
      <c r="B172" s="239"/>
      <c r="C172" s="240"/>
      <c r="D172" s="234" t="s">
        <v>155</v>
      </c>
      <c r="E172" s="241" t="s">
        <v>1</v>
      </c>
      <c r="F172" s="242" t="s">
        <v>177</v>
      </c>
      <c r="G172" s="240"/>
      <c r="H172" s="243">
        <v>3.7400000000000002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155</v>
      </c>
      <c r="AU172" s="249" t="s">
        <v>83</v>
      </c>
      <c r="AV172" s="13" t="s">
        <v>83</v>
      </c>
      <c r="AW172" s="13" t="s">
        <v>30</v>
      </c>
      <c r="AX172" s="13" t="s">
        <v>73</v>
      </c>
      <c r="AY172" s="249" t="s">
        <v>147</v>
      </c>
    </row>
    <row r="173" s="13" customFormat="1">
      <c r="A173" s="13"/>
      <c r="B173" s="239"/>
      <c r="C173" s="240"/>
      <c r="D173" s="234" t="s">
        <v>155</v>
      </c>
      <c r="E173" s="241" t="s">
        <v>1</v>
      </c>
      <c r="F173" s="242" t="s">
        <v>178</v>
      </c>
      <c r="G173" s="240"/>
      <c r="H173" s="243">
        <v>1.296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155</v>
      </c>
      <c r="AU173" s="249" t="s">
        <v>83</v>
      </c>
      <c r="AV173" s="13" t="s">
        <v>83</v>
      </c>
      <c r="AW173" s="13" t="s">
        <v>30</v>
      </c>
      <c r="AX173" s="13" t="s">
        <v>73</v>
      </c>
      <c r="AY173" s="249" t="s">
        <v>147</v>
      </c>
    </row>
    <row r="174" s="15" customFormat="1">
      <c r="A174" s="15"/>
      <c r="B174" s="260"/>
      <c r="C174" s="261"/>
      <c r="D174" s="234" t="s">
        <v>155</v>
      </c>
      <c r="E174" s="262" t="s">
        <v>1</v>
      </c>
      <c r="F174" s="263" t="s">
        <v>163</v>
      </c>
      <c r="G174" s="261"/>
      <c r="H174" s="264">
        <v>5.0359999999999996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155</v>
      </c>
      <c r="AU174" s="270" t="s">
        <v>83</v>
      </c>
      <c r="AV174" s="15" t="s">
        <v>153</v>
      </c>
      <c r="AW174" s="15" t="s">
        <v>30</v>
      </c>
      <c r="AX174" s="15" t="s">
        <v>81</v>
      </c>
      <c r="AY174" s="270" t="s">
        <v>147</v>
      </c>
    </row>
    <row r="175" s="2" customFormat="1" ht="24.15" customHeight="1">
      <c r="A175" s="38"/>
      <c r="B175" s="39"/>
      <c r="C175" s="220" t="s">
        <v>179</v>
      </c>
      <c r="D175" s="220" t="s">
        <v>149</v>
      </c>
      <c r="E175" s="221" t="s">
        <v>180</v>
      </c>
      <c r="F175" s="222" t="s">
        <v>181</v>
      </c>
      <c r="G175" s="223" t="s">
        <v>170</v>
      </c>
      <c r="H175" s="224">
        <v>15</v>
      </c>
      <c r="I175" s="225"/>
      <c r="J175" s="226">
        <f>ROUND(I175*H175,2)</f>
        <v>0</v>
      </c>
      <c r="K175" s="227"/>
      <c r="L175" s="44"/>
      <c r="M175" s="228" t="s">
        <v>1</v>
      </c>
      <c r="N175" s="229" t="s">
        <v>40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2" t="s">
        <v>153</v>
      </c>
      <c r="AT175" s="232" t="s">
        <v>149</v>
      </c>
      <c r="AU175" s="232" t="s">
        <v>83</v>
      </c>
      <c r="AY175" s="17" t="s">
        <v>147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153</v>
      </c>
      <c r="BK175" s="233">
        <f>ROUND(I175*H175,2)</f>
        <v>0</v>
      </c>
      <c r="BL175" s="17" t="s">
        <v>153</v>
      </c>
      <c r="BM175" s="232" t="s">
        <v>182</v>
      </c>
    </row>
    <row r="176" s="2" customFormat="1">
      <c r="A176" s="38"/>
      <c r="B176" s="39"/>
      <c r="C176" s="40"/>
      <c r="D176" s="234" t="s">
        <v>154</v>
      </c>
      <c r="E176" s="40"/>
      <c r="F176" s="235" t="s">
        <v>181</v>
      </c>
      <c r="G176" s="40"/>
      <c r="H176" s="40"/>
      <c r="I176" s="236"/>
      <c r="J176" s="40"/>
      <c r="K176" s="40"/>
      <c r="L176" s="44"/>
      <c r="M176" s="237"/>
      <c r="N176" s="238"/>
      <c r="O176" s="92"/>
      <c r="P176" s="92"/>
      <c r="Q176" s="92"/>
      <c r="R176" s="92"/>
      <c r="S176" s="92"/>
      <c r="T176" s="9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154</v>
      </c>
      <c r="AU176" s="17" t="s">
        <v>83</v>
      </c>
    </row>
    <row r="177" s="14" customFormat="1">
      <c r="A177" s="14"/>
      <c r="B177" s="250"/>
      <c r="C177" s="251"/>
      <c r="D177" s="234" t="s">
        <v>155</v>
      </c>
      <c r="E177" s="252" t="s">
        <v>1</v>
      </c>
      <c r="F177" s="253" t="s">
        <v>183</v>
      </c>
      <c r="G177" s="251"/>
      <c r="H177" s="252" t="s">
        <v>1</v>
      </c>
      <c r="I177" s="254"/>
      <c r="J177" s="251"/>
      <c r="K177" s="251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155</v>
      </c>
      <c r="AU177" s="259" t="s">
        <v>83</v>
      </c>
      <c r="AV177" s="14" t="s">
        <v>81</v>
      </c>
      <c r="AW177" s="14" t="s">
        <v>30</v>
      </c>
      <c r="AX177" s="14" t="s">
        <v>73</v>
      </c>
      <c r="AY177" s="259" t="s">
        <v>147</v>
      </c>
    </row>
    <row r="178" s="13" customFormat="1">
      <c r="A178" s="13"/>
      <c r="B178" s="239"/>
      <c r="C178" s="240"/>
      <c r="D178" s="234" t="s">
        <v>155</v>
      </c>
      <c r="E178" s="241" t="s">
        <v>1</v>
      </c>
      <c r="F178" s="242" t="s">
        <v>184</v>
      </c>
      <c r="G178" s="240"/>
      <c r="H178" s="243">
        <v>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155</v>
      </c>
      <c r="AU178" s="249" t="s">
        <v>83</v>
      </c>
      <c r="AV178" s="13" t="s">
        <v>83</v>
      </c>
      <c r="AW178" s="13" t="s">
        <v>30</v>
      </c>
      <c r="AX178" s="13" t="s">
        <v>73</v>
      </c>
      <c r="AY178" s="249" t="s">
        <v>147</v>
      </c>
    </row>
    <row r="179" s="14" customFormat="1">
      <c r="A179" s="14"/>
      <c r="B179" s="250"/>
      <c r="C179" s="251"/>
      <c r="D179" s="234" t="s">
        <v>155</v>
      </c>
      <c r="E179" s="252" t="s">
        <v>1</v>
      </c>
      <c r="F179" s="253" t="s">
        <v>185</v>
      </c>
      <c r="G179" s="251"/>
      <c r="H179" s="252" t="s">
        <v>1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155</v>
      </c>
      <c r="AU179" s="259" t="s">
        <v>83</v>
      </c>
      <c r="AV179" s="14" t="s">
        <v>81</v>
      </c>
      <c r="AW179" s="14" t="s">
        <v>30</v>
      </c>
      <c r="AX179" s="14" t="s">
        <v>73</v>
      </c>
      <c r="AY179" s="259" t="s">
        <v>147</v>
      </c>
    </row>
    <row r="180" s="13" customFormat="1">
      <c r="A180" s="13"/>
      <c r="B180" s="239"/>
      <c r="C180" s="240"/>
      <c r="D180" s="234" t="s">
        <v>155</v>
      </c>
      <c r="E180" s="241" t="s">
        <v>1</v>
      </c>
      <c r="F180" s="242" t="s">
        <v>186</v>
      </c>
      <c r="G180" s="240"/>
      <c r="H180" s="243">
        <v>6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155</v>
      </c>
      <c r="AU180" s="249" t="s">
        <v>83</v>
      </c>
      <c r="AV180" s="13" t="s">
        <v>83</v>
      </c>
      <c r="AW180" s="13" t="s">
        <v>30</v>
      </c>
      <c r="AX180" s="13" t="s">
        <v>73</v>
      </c>
      <c r="AY180" s="249" t="s">
        <v>147</v>
      </c>
    </row>
    <row r="181" s="15" customFormat="1">
      <c r="A181" s="15"/>
      <c r="B181" s="260"/>
      <c r="C181" s="261"/>
      <c r="D181" s="234" t="s">
        <v>155</v>
      </c>
      <c r="E181" s="262" t="s">
        <v>1</v>
      </c>
      <c r="F181" s="263" t="s">
        <v>163</v>
      </c>
      <c r="G181" s="261"/>
      <c r="H181" s="264">
        <v>15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155</v>
      </c>
      <c r="AU181" s="270" t="s">
        <v>83</v>
      </c>
      <c r="AV181" s="15" t="s">
        <v>153</v>
      </c>
      <c r="AW181" s="15" t="s">
        <v>30</v>
      </c>
      <c r="AX181" s="15" t="s">
        <v>81</v>
      </c>
      <c r="AY181" s="270" t="s">
        <v>147</v>
      </c>
    </row>
    <row r="182" s="2" customFormat="1" ht="33" customHeight="1">
      <c r="A182" s="38"/>
      <c r="B182" s="39"/>
      <c r="C182" s="220" t="s">
        <v>166</v>
      </c>
      <c r="D182" s="220" t="s">
        <v>149</v>
      </c>
      <c r="E182" s="221" t="s">
        <v>187</v>
      </c>
      <c r="F182" s="222" t="s">
        <v>188</v>
      </c>
      <c r="G182" s="223" t="s">
        <v>170</v>
      </c>
      <c r="H182" s="224">
        <v>95.094999999999999</v>
      </c>
      <c r="I182" s="225"/>
      <c r="J182" s="226">
        <f>ROUND(I182*H182,2)</f>
        <v>0</v>
      </c>
      <c r="K182" s="227"/>
      <c r="L182" s="44"/>
      <c r="M182" s="228" t="s">
        <v>1</v>
      </c>
      <c r="N182" s="229" t="s">
        <v>40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153</v>
      </c>
      <c r="AT182" s="232" t="s">
        <v>149</v>
      </c>
      <c r="AU182" s="232" t="s">
        <v>83</v>
      </c>
      <c r="AY182" s="17" t="s">
        <v>147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153</v>
      </c>
      <c r="BK182" s="233">
        <f>ROUND(I182*H182,2)</f>
        <v>0</v>
      </c>
      <c r="BL182" s="17" t="s">
        <v>153</v>
      </c>
      <c r="BM182" s="232" t="s">
        <v>189</v>
      </c>
    </row>
    <row r="183" s="2" customFormat="1">
      <c r="A183" s="38"/>
      <c r="B183" s="39"/>
      <c r="C183" s="40"/>
      <c r="D183" s="234" t="s">
        <v>154</v>
      </c>
      <c r="E183" s="40"/>
      <c r="F183" s="235" t="s">
        <v>188</v>
      </c>
      <c r="G183" s="40"/>
      <c r="H183" s="40"/>
      <c r="I183" s="236"/>
      <c r="J183" s="40"/>
      <c r="K183" s="40"/>
      <c r="L183" s="44"/>
      <c r="M183" s="237"/>
      <c r="N183" s="238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154</v>
      </c>
      <c r="AU183" s="17" t="s">
        <v>83</v>
      </c>
    </row>
    <row r="184" s="14" customFormat="1">
      <c r="A184" s="14"/>
      <c r="B184" s="250"/>
      <c r="C184" s="251"/>
      <c r="D184" s="234" t="s">
        <v>155</v>
      </c>
      <c r="E184" s="252" t="s">
        <v>1</v>
      </c>
      <c r="F184" s="253" t="s">
        <v>157</v>
      </c>
      <c r="G184" s="251"/>
      <c r="H184" s="252" t="s">
        <v>1</v>
      </c>
      <c r="I184" s="254"/>
      <c r="J184" s="251"/>
      <c r="K184" s="251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155</v>
      </c>
      <c r="AU184" s="259" t="s">
        <v>83</v>
      </c>
      <c r="AV184" s="14" t="s">
        <v>81</v>
      </c>
      <c r="AW184" s="14" t="s">
        <v>30</v>
      </c>
      <c r="AX184" s="14" t="s">
        <v>73</v>
      </c>
      <c r="AY184" s="259" t="s">
        <v>147</v>
      </c>
    </row>
    <row r="185" s="13" customFormat="1">
      <c r="A185" s="13"/>
      <c r="B185" s="239"/>
      <c r="C185" s="240"/>
      <c r="D185" s="234" t="s">
        <v>155</v>
      </c>
      <c r="E185" s="241" t="s">
        <v>1</v>
      </c>
      <c r="F185" s="242" t="s">
        <v>190</v>
      </c>
      <c r="G185" s="240"/>
      <c r="H185" s="243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155</v>
      </c>
      <c r="AU185" s="249" t="s">
        <v>83</v>
      </c>
      <c r="AV185" s="13" t="s">
        <v>83</v>
      </c>
      <c r="AW185" s="13" t="s">
        <v>30</v>
      </c>
      <c r="AX185" s="13" t="s">
        <v>73</v>
      </c>
      <c r="AY185" s="249" t="s">
        <v>147</v>
      </c>
    </row>
    <row r="186" s="14" customFormat="1">
      <c r="A186" s="14"/>
      <c r="B186" s="250"/>
      <c r="C186" s="251"/>
      <c r="D186" s="234" t="s">
        <v>155</v>
      </c>
      <c r="E186" s="252" t="s">
        <v>1</v>
      </c>
      <c r="F186" s="253" t="s">
        <v>159</v>
      </c>
      <c r="G186" s="251"/>
      <c r="H186" s="252" t="s">
        <v>1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155</v>
      </c>
      <c r="AU186" s="259" t="s">
        <v>83</v>
      </c>
      <c r="AV186" s="14" t="s">
        <v>81</v>
      </c>
      <c r="AW186" s="14" t="s">
        <v>30</v>
      </c>
      <c r="AX186" s="14" t="s">
        <v>73</v>
      </c>
      <c r="AY186" s="259" t="s">
        <v>147</v>
      </c>
    </row>
    <row r="187" s="13" customFormat="1">
      <c r="A187" s="13"/>
      <c r="B187" s="239"/>
      <c r="C187" s="240"/>
      <c r="D187" s="234" t="s">
        <v>155</v>
      </c>
      <c r="E187" s="241" t="s">
        <v>1</v>
      </c>
      <c r="F187" s="242" t="s">
        <v>191</v>
      </c>
      <c r="G187" s="240"/>
      <c r="H187" s="243">
        <v>54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155</v>
      </c>
      <c r="AU187" s="249" t="s">
        <v>83</v>
      </c>
      <c r="AV187" s="13" t="s">
        <v>83</v>
      </c>
      <c r="AW187" s="13" t="s">
        <v>30</v>
      </c>
      <c r="AX187" s="13" t="s">
        <v>73</v>
      </c>
      <c r="AY187" s="249" t="s">
        <v>147</v>
      </c>
    </row>
    <row r="188" s="14" customFormat="1">
      <c r="A188" s="14"/>
      <c r="B188" s="250"/>
      <c r="C188" s="251"/>
      <c r="D188" s="234" t="s">
        <v>155</v>
      </c>
      <c r="E188" s="252" t="s">
        <v>1</v>
      </c>
      <c r="F188" s="253" t="s">
        <v>161</v>
      </c>
      <c r="G188" s="251"/>
      <c r="H188" s="252" t="s">
        <v>1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155</v>
      </c>
      <c r="AU188" s="259" t="s">
        <v>83</v>
      </c>
      <c r="AV188" s="14" t="s">
        <v>81</v>
      </c>
      <c r="AW188" s="14" t="s">
        <v>30</v>
      </c>
      <c r="AX188" s="14" t="s">
        <v>73</v>
      </c>
      <c r="AY188" s="259" t="s">
        <v>147</v>
      </c>
    </row>
    <row r="189" s="13" customFormat="1">
      <c r="A189" s="13"/>
      <c r="B189" s="239"/>
      <c r="C189" s="240"/>
      <c r="D189" s="234" t="s">
        <v>155</v>
      </c>
      <c r="E189" s="241" t="s">
        <v>1</v>
      </c>
      <c r="F189" s="242" t="s">
        <v>192</v>
      </c>
      <c r="G189" s="240"/>
      <c r="H189" s="243">
        <v>37.350000000000001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155</v>
      </c>
      <c r="AU189" s="249" t="s">
        <v>83</v>
      </c>
      <c r="AV189" s="13" t="s">
        <v>83</v>
      </c>
      <c r="AW189" s="13" t="s">
        <v>30</v>
      </c>
      <c r="AX189" s="13" t="s">
        <v>73</v>
      </c>
      <c r="AY189" s="249" t="s">
        <v>147</v>
      </c>
    </row>
    <row r="190" s="14" customFormat="1">
      <c r="A190" s="14"/>
      <c r="B190" s="250"/>
      <c r="C190" s="251"/>
      <c r="D190" s="234" t="s">
        <v>155</v>
      </c>
      <c r="E190" s="252" t="s">
        <v>1</v>
      </c>
      <c r="F190" s="253" t="s">
        <v>193</v>
      </c>
      <c r="G190" s="251"/>
      <c r="H190" s="252" t="s">
        <v>1</v>
      </c>
      <c r="I190" s="254"/>
      <c r="J190" s="251"/>
      <c r="K190" s="251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155</v>
      </c>
      <c r="AU190" s="259" t="s">
        <v>83</v>
      </c>
      <c r="AV190" s="14" t="s">
        <v>81</v>
      </c>
      <c r="AW190" s="14" t="s">
        <v>30</v>
      </c>
      <c r="AX190" s="14" t="s">
        <v>73</v>
      </c>
      <c r="AY190" s="259" t="s">
        <v>147</v>
      </c>
    </row>
    <row r="191" s="13" customFormat="1">
      <c r="A191" s="13"/>
      <c r="B191" s="239"/>
      <c r="C191" s="240"/>
      <c r="D191" s="234" t="s">
        <v>155</v>
      </c>
      <c r="E191" s="241" t="s">
        <v>1</v>
      </c>
      <c r="F191" s="242" t="s">
        <v>194</v>
      </c>
      <c r="G191" s="240"/>
      <c r="H191" s="243">
        <v>2.7450000000000001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155</v>
      </c>
      <c r="AU191" s="249" t="s">
        <v>83</v>
      </c>
      <c r="AV191" s="13" t="s">
        <v>83</v>
      </c>
      <c r="AW191" s="13" t="s">
        <v>30</v>
      </c>
      <c r="AX191" s="13" t="s">
        <v>73</v>
      </c>
      <c r="AY191" s="249" t="s">
        <v>147</v>
      </c>
    </row>
    <row r="192" s="15" customFormat="1">
      <c r="A192" s="15"/>
      <c r="B192" s="260"/>
      <c r="C192" s="261"/>
      <c r="D192" s="234" t="s">
        <v>155</v>
      </c>
      <c r="E192" s="262" t="s">
        <v>1</v>
      </c>
      <c r="F192" s="263" t="s">
        <v>163</v>
      </c>
      <c r="G192" s="261"/>
      <c r="H192" s="264">
        <v>95.094999999999999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155</v>
      </c>
      <c r="AU192" s="270" t="s">
        <v>83</v>
      </c>
      <c r="AV192" s="15" t="s">
        <v>153</v>
      </c>
      <c r="AW192" s="15" t="s">
        <v>30</v>
      </c>
      <c r="AX192" s="15" t="s">
        <v>81</v>
      </c>
      <c r="AY192" s="270" t="s">
        <v>147</v>
      </c>
    </row>
    <row r="193" s="2" customFormat="1" ht="33" customHeight="1">
      <c r="A193" s="38"/>
      <c r="B193" s="39"/>
      <c r="C193" s="220" t="s">
        <v>195</v>
      </c>
      <c r="D193" s="220" t="s">
        <v>149</v>
      </c>
      <c r="E193" s="221" t="s">
        <v>196</v>
      </c>
      <c r="F193" s="222" t="s">
        <v>197</v>
      </c>
      <c r="G193" s="223" t="s">
        <v>170</v>
      </c>
      <c r="H193" s="224">
        <v>12.186999999999999</v>
      </c>
      <c r="I193" s="225"/>
      <c r="J193" s="226">
        <f>ROUND(I193*H193,2)</f>
        <v>0</v>
      </c>
      <c r="K193" s="227"/>
      <c r="L193" s="44"/>
      <c r="M193" s="228" t="s">
        <v>1</v>
      </c>
      <c r="N193" s="229" t="s">
        <v>40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153</v>
      </c>
      <c r="AT193" s="232" t="s">
        <v>149</v>
      </c>
      <c r="AU193" s="232" t="s">
        <v>83</v>
      </c>
      <c r="AY193" s="17" t="s">
        <v>147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153</v>
      </c>
      <c r="BK193" s="233">
        <f>ROUND(I193*H193,2)</f>
        <v>0</v>
      </c>
      <c r="BL193" s="17" t="s">
        <v>153</v>
      </c>
      <c r="BM193" s="232" t="s">
        <v>198</v>
      </c>
    </row>
    <row r="194" s="2" customFormat="1">
      <c r="A194" s="38"/>
      <c r="B194" s="39"/>
      <c r="C194" s="40"/>
      <c r="D194" s="234" t="s">
        <v>154</v>
      </c>
      <c r="E194" s="40"/>
      <c r="F194" s="235" t="s">
        <v>197</v>
      </c>
      <c r="G194" s="40"/>
      <c r="H194" s="40"/>
      <c r="I194" s="236"/>
      <c r="J194" s="40"/>
      <c r="K194" s="40"/>
      <c r="L194" s="44"/>
      <c r="M194" s="237"/>
      <c r="N194" s="238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154</v>
      </c>
      <c r="AU194" s="17" t="s">
        <v>83</v>
      </c>
    </row>
    <row r="195" s="13" customFormat="1">
      <c r="A195" s="13"/>
      <c r="B195" s="239"/>
      <c r="C195" s="240"/>
      <c r="D195" s="234" t="s">
        <v>155</v>
      </c>
      <c r="E195" s="241" t="s">
        <v>1</v>
      </c>
      <c r="F195" s="242" t="s">
        <v>199</v>
      </c>
      <c r="G195" s="240"/>
      <c r="H195" s="243">
        <v>12.186999999999999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155</v>
      </c>
      <c r="AU195" s="249" t="s">
        <v>83</v>
      </c>
      <c r="AV195" s="13" t="s">
        <v>83</v>
      </c>
      <c r="AW195" s="13" t="s">
        <v>30</v>
      </c>
      <c r="AX195" s="13" t="s">
        <v>73</v>
      </c>
      <c r="AY195" s="249" t="s">
        <v>147</v>
      </c>
    </row>
    <row r="196" s="15" customFormat="1">
      <c r="A196" s="15"/>
      <c r="B196" s="260"/>
      <c r="C196" s="261"/>
      <c r="D196" s="234" t="s">
        <v>155</v>
      </c>
      <c r="E196" s="262" t="s">
        <v>1</v>
      </c>
      <c r="F196" s="263" t="s">
        <v>163</v>
      </c>
      <c r="G196" s="261"/>
      <c r="H196" s="264">
        <v>12.186999999999999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0" t="s">
        <v>155</v>
      </c>
      <c r="AU196" s="270" t="s">
        <v>83</v>
      </c>
      <c r="AV196" s="15" t="s">
        <v>153</v>
      </c>
      <c r="AW196" s="15" t="s">
        <v>30</v>
      </c>
      <c r="AX196" s="15" t="s">
        <v>81</v>
      </c>
      <c r="AY196" s="270" t="s">
        <v>147</v>
      </c>
    </row>
    <row r="197" s="2" customFormat="1" ht="44.25" customHeight="1">
      <c r="A197" s="38"/>
      <c r="B197" s="39"/>
      <c r="C197" s="220" t="s">
        <v>171</v>
      </c>
      <c r="D197" s="220" t="s">
        <v>149</v>
      </c>
      <c r="E197" s="221" t="s">
        <v>200</v>
      </c>
      <c r="F197" s="222" t="s">
        <v>201</v>
      </c>
      <c r="G197" s="223" t="s">
        <v>152</v>
      </c>
      <c r="H197" s="224">
        <v>7</v>
      </c>
      <c r="I197" s="225"/>
      <c r="J197" s="226">
        <f>ROUND(I197*H197,2)</f>
        <v>0</v>
      </c>
      <c r="K197" s="227"/>
      <c r="L197" s="44"/>
      <c r="M197" s="228" t="s">
        <v>1</v>
      </c>
      <c r="N197" s="229" t="s">
        <v>40</v>
      </c>
      <c r="O197" s="92"/>
      <c r="P197" s="230">
        <f>O197*H197</f>
        <v>0</v>
      </c>
      <c r="Q197" s="230">
        <v>0.0018</v>
      </c>
      <c r="R197" s="230">
        <f>Q197*H197</f>
        <v>0.0126</v>
      </c>
      <c r="S197" s="230">
        <v>0</v>
      </c>
      <c r="T197" s="23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2" t="s">
        <v>153</v>
      </c>
      <c r="AT197" s="232" t="s">
        <v>149</v>
      </c>
      <c r="AU197" s="232" t="s">
        <v>83</v>
      </c>
      <c r="AY197" s="17" t="s">
        <v>147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153</v>
      </c>
      <c r="BK197" s="233">
        <f>ROUND(I197*H197,2)</f>
        <v>0</v>
      </c>
      <c r="BL197" s="17" t="s">
        <v>153</v>
      </c>
      <c r="BM197" s="232" t="s">
        <v>202</v>
      </c>
    </row>
    <row r="198" s="2" customFormat="1">
      <c r="A198" s="38"/>
      <c r="B198" s="39"/>
      <c r="C198" s="40"/>
      <c r="D198" s="234" t="s">
        <v>154</v>
      </c>
      <c r="E198" s="40"/>
      <c r="F198" s="235" t="s">
        <v>201</v>
      </c>
      <c r="G198" s="40"/>
      <c r="H198" s="40"/>
      <c r="I198" s="236"/>
      <c r="J198" s="40"/>
      <c r="K198" s="40"/>
      <c r="L198" s="44"/>
      <c r="M198" s="237"/>
      <c r="N198" s="238"/>
      <c r="O198" s="92"/>
      <c r="P198" s="92"/>
      <c r="Q198" s="92"/>
      <c r="R198" s="92"/>
      <c r="S198" s="92"/>
      <c r="T198" s="9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154</v>
      </c>
      <c r="AU198" s="17" t="s">
        <v>83</v>
      </c>
    </row>
    <row r="199" s="2" customFormat="1" ht="37.8" customHeight="1">
      <c r="A199" s="38"/>
      <c r="B199" s="39"/>
      <c r="C199" s="220" t="s">
        <v>203</v>
      </c>
      <c r="D199" s="220" t="s">
        <v>149</v>
      </c>
      <c r="E199" s="221" t="s">
        <v>204</v>
      </c>
      <c r="F199" s="222" t="s">
        <v>205</v>
      </c>
      <c r="G199" s="223" t="s">
        <v>170</v>
      </c>
      <c r="H199" s="224">
        <v>29.166</v>
      </c>
      <c r="I199" s="225"/>
      <c r="J199" s="226">
        <f>ROUND(I199*H199,2)</f>
        <v>0</v>
      </c>
      <c r="K199" s="227"/>
      <c r="L199" s="44"/>
      <c r="M199" s="228" t="s">
        <v>1</v>
      </c>
      <c r="N199" s="229" t="s">
        <v>40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153</v>
      </c>
      <c r="AT199" s="232" t="s">
        <v>149</v>
      </c>
      <c r="AU199" s="232" t="s">
        <v>83</v>
      </c>
      <c r="AY199" s="17" t="s">
        <v>147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153</v>
      </c>
      <c r="BK199" s="233">
        <f>ROUND(I199*H199,2)</f>
        <v>0</v>
      </c>
      <c r="BL199" s="17" t="s">
        <v>153</v>
      </c>
      <c r="BM199" s="232" t="s">
        <v>206</v>
      </c>
    </row>
    <row r="200" s="2" customFormat="1">
      <c r="A200" s="38"/>
      <c r="B200" s="39"/>
      <c r="C200" s="40"/>
      <c r="D200" s="234" t="s">
        <v>154</v>
      </c>
      <c r="E200" s="40"/>
      <c r="F200" s="235" t="s">
        <v>205</v>
      </c>
      <c r="G200" s="40"/>
      <c r="H200" s="40"/>
      <c r="I200" s="236"/>
      <c r="J200" s="40"/>
      <c r="K200" s="40"/>
      <c r="L200" s="44"/>
      <c r="M200" s="237"/>
      <c r="N200" s="238"/>
      <c r="O200" s="92"/>
      <c r="P200" s="92"/>
      <c r="Q200" s="92"/>
      <c r="R200" s="92"/>
      <c r="S200" s="92"/>
      <c r="T200" s="9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154</v>
      </c>
      <c r="AU200" s="17" t="s">
        <v>83</v>
      </c>
    </row>
    <row r="201" s="13" customFormat="1">
      <c r="A201" s="13"/>
      <c r="B201" s="239"/>
      <c r="C201" s="240"/>
      <c r="D201" s="234" t="s">
        <v>155</v>
      </c>
      <c r="E201" s="241" t="s">
        <v>1</v>
      </c>
      <c r="F201" s="242" t="s">
        <v>207</v>
      </c>
      <c r="G201" s="240"/>
      <c r="H201" s="243">
        <v>29.166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155</v>
      </c>
      <c r="AU201" s="249" t="s">
        <v>83</v>
      </c>
      <c r="AV201" s="13" t="s">
        <v>83</v>
      </c>
      <c r="AW201" s="13" t="s">
        <v>30</v>
      </c>
      <c r="AX201" s="13" t="s">
        <v>73</v>
      </c>
      <c r="AY201" s="249" t="s">
        <v>147</v>
      </c>
    </row>
    <row r="202" s="15" customFormat="1">
      <c r="A202" s="15"/>
      <c r="B202" s="260"/>
      <c r="C202" s="261"/>
      <c r="D202" s="234" t="s">
        <v>155</v>
      </c>
      <c r="E202" s="262" t="s">
        <v>1</v>
      </c>
      <c r="F202" s="263" t="s">
        <v>163</v>
      </c>
      <c r="G202" s="261"/>
      <c r="H202" s="264">
        <v>29.166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155</v>
      </c>
      <c r="AU202" s="270" t="s">
        <v>83</v>
      </c>
      <c r="AV202" s="15" t="s">
        <v>153</v>
      </c>
      <c r="AW202" s="15" t="s">
        <v>30</v>
      </c>
      <c r="AX202" s="15" t="s">
        <v>81</v>
      </c>
      <c r="AY202" s="270" t="s">
        <v>147</v>
      </c>
    </row>
    <row r="203" s="2" customFormat="1" ht="37.8" customHeight="1">
      <c r="A203" s="38"/>
      <c r="B203" s="39"/>
      <c r="C203" s="220" t="s">
        <v>175</v>
      </c>
      <c r="D203" s="220" t="s">
        <v>149</v>
      </c>
      <c r="E203" s="221" t="s">
        <v>208</v>
      </c>
      <c r="F203" s="222" t="s">
        <v>209</v>
      </c>
      <c r="G203" s="223" t="s">
        <v>170</v>
      </c>
      <c r="H203" s="224">
        <v>583.32000000000005</v>
      </c>
      <c r="I203" s="225"/>
      <c r="J203" s="226">
        <f>ROUND(I203*H203,2)</f>
        <v>0</v>
      </c>
      <c r="K203" s="227"/>
      <c r="L203" s="44"/>
      <c r="M203" s="228" t="s">
        <v>1</v>
      </c>
      <c r="N203" s="229" t="s">
        <v>40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2" t="s">
        <v>153</v>
      </c>
      <c r="AT203" s="232" t="s">
        <v>149</v>
      </c>
      <c r="AU203" s="232" t="s">
        <v>83</v>
      </c>
      <c r="AY203" s="17" t="s">
        <v>147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7" t="s">
        <v>153</v>
      </c>
      <c r="BK203" s="233">
        <f>ROUND(I203*H203,2)</f>
        <v>0</v>
      </c>
      <c r="BL203" s="17" t="s">
        <v>153</v>
      </c>
      <c r="BM203" s="232" t="s">
        <v>210</v>
      </c>
    </row>
    <row r="204" s="2" customFormat="1">
      <c r="A204" s="38"/>
      <c r="B204" s="39"/>
      <c r="C204" s="40"/>
      <c r="D204" s="234" t="s">
        <v>154</v>
      </c>
      <c r="E204" s="40"/>
      <c r="F204" s="235" t="s">
        <v>209</v>
      </c>
      <c r="G204" s="40"/>
      <c r="H204" s="40"/>
      <c r="I204" s="236"/>
      <c r="J204" s="40"/>
      <c r="K204" s="40"/>
      <c r="L204" s="44"/>
      <c r="M204" s="237"/>
      <c r="N204" s="238"/>
      <c r="O204" s="92"/>
      <c r="P204" s="92"/>
      <c r="Q204" s="92"/>
      <c r="R204" s="92"/>
      <c r="S204" s="92"/>
      <c r="T204" s="9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154</v>
      </c>
      <c r="AU204" s="17" t="s">
        <v>83</v>
      </c>
    </row>
    <row r="205" s="13" customFormat="1">
      <c r="A205" s="13"/>
      <c r="B205" s="239"/>
      <c r="C205" s="240"/>
      <c r="D205" s="234" t="s">
        <v>155</v>
      </c>
      <c r="E205" s="241" t="s">
        <v>1</v>
      </c>
      <c r="F205" s="242" t="s">
        <v>211</v>
      </c>
      <c r="G205" s="240"/>
      <c r="H205" s="243">
        <v>583.32000000000005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155</v>
      </c>
      <c r="AU205" s="249" t="s">
        <v>83</v>
      </c>
      <c r="AV205" s="13" t="s">
        <v>83</v>
      </c>
      <c r="AW205" s="13" t="s">
        <v>30</v>
      </c>
      <c r="AX205" s="13" t="s">
        <v>73</v>
      </c>
      <c r="AY205" s="249" t="s">
        <v>147</v>
      </c>
    </row>
    <row r="206" s="15" customFormat="1">
      <c r="A206" s="15"/>
      <c r="B206" s="260"/>
      <c r="C206" s="261"/>
      <c r="D206" s="234" t="s">
        <v>155</v>
      </c>
      <c r="E206" s="262" t="s">
        <v>1</v>
      </c>
      <c r="F206" s="263" t="s">
        <v>163</v>
      </c>
      <c r="G206" s="261"/>
      <c r="H206" s="264">
        <v>583.32000000000005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0" t="s">
        <v>155</v>
      </c>
      <c r="AU206" s="270" t="s">
        <v>83</v>
      </c>
      <c r="AV206" s="15" t="s">
        <v>153</v>
      </c>
      <c r="AW206" s="15" t="s">
        <v>30</v>
      </c>
      <c r="AX206" s="15" t="s">
        <v>81</v>
      </c>
      <c r="AY206" s="270" t="s">
        <v>147</v>
      </c>
    </row>
    <row r="207" s="2" customFormat="1" ht="24.15" customHeight="1">
      <c r="A207" s="38"/>
      <c r="B207" s="39"/>
      <c r="C207" s="220" t="s">
        <v>212</v>
      </c>
      <c r="D207" s="220" t="s">
        <v>149</v>
      </c>
      <c r="E207" s="221" t="s">
        <v>213</v>
      </c>
      <c r="F207" s="222" t="s">
        <v>214</v>
      </c>
      <c r="G207" s="223" t="s">
        <v>170</v>
      </c>
      <c r="H207" s="224">
        <v>101.34999999999999</v>
      </c>
      <c r="I207" s="225"/>
      <c r="J207" s="226">
        <f>ROUND(I207*H207,2)</f>
        <v>0</v>
      </c>
      <c r="K207" s="227"/>
      <c r="L207" s="44"/>
      <c r="M207" s="228" t="s">
        <v>1</v>
      </c>
      <c r="N207" s="229" t="s">
        <v>40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2" t="s">
        <v>153</v>
      </c>
      <c r="AT207" s="232" t="s">
        <v>149</v>
      </c>
      <c r="AU207" s="232" t="s">
        <v>83</v>
      </c>
      <c r="AY207" s="17" t="s">
        <v>147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7" t="s">
        <v>153</v>
      </c>
      <c r="BK207" s="233">
        <f>ROUND(I207*H207,2)</f>
        <v>0</v>
      </c>
      <c r="BL207" s="17" t="s">
        <v>153</v>
      </c>
      <c r="BM207" s="232" t="s">
        <v>215</v>
      </c>
    </row>
    <row r="208" s="2" customFormat="1">
      <c r="A208" s="38"/>
      <c r="B208" s="39"/>
      <c r="C208" s="40"/>
      <c r="D208" s="234" t="s">
        <v>154</v>
      </c>
      <c r="E208" s="40"/>
      <c r="F208" s="235" t="s">
        <v>214</v>
      </c>
      <c r="G208" s="40"/>
      <c r="H208" s="40"/>
      <c r="I208" s="236"/>
      <c r="J208" s="40"/>
      <c r="K208" s="40"/>
      <c r="L208" s="44"/>
      <c r="M208" s="237"/>
      <c r="N208" s="238"/>
      <c r="O208" s="92"/>
      <c r="P208" s="92"/>
      <c r="Q208" s="92"/>
      <c r="R208" s="92"/>
      <c r="S208" s="92"/>
      <c r="T208" s="9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154</v>
      </c>
      <c r="AU208" s="17" t="s">
        <v>83</v>
      </c>
    </row>
    <row r="209" s="13" customFormat="1">
      <c r="A209" s="13"/>
      <c r="B209" s="239"/>
      <c r="C209" s="240"/>
      <c r="D209" s="234" t="s">
        <v>155</v>
      </c>
      <c r="E209" s="241" t="s">
        <v>1</v>
      </c>
      <c r="F209" s="242" t="s">
        <v>216</v>
      </c>
      <c r="G209" s="240"/>
      <c r="H209" s="243">
        <v>101.34999999999999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155</v>
      </c>
      <c r="AU209" s="249" t="s">
        <v>83</v>
      </c>
      <c r="AV209" s="13" t="s">
        <v>83</v>
      </c>
      <c r="AW209" s="13" t="s">
        <v>30</v>
      </c>
      <c r="AX209" s="13" t="s">
        <v>73</v>
      </c>
      <c r="AY209" s="249" t="s">
        <v>147</v>
      </c>
    </row>
    <row r="210" s="15" customFormat="1">
      <c r="A210" s="15"/>
      <c r="B210" s="260"/>
      <c r="C210" s="261"/>
      <c r="D210" s="234" t="s">
        <v>155</v>
      </c>
      <c r="E210" s="262" t="s">
        <v>1</v>
      </c>
      <c r="F210" s="263" t="s">
        <v>163</v>
      </c>
      <c r="G210" s="261"/>
      <c r="H210" s="264">
        <v>101.34999999999999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155</v>
      </c>
      <c r="AU210" s="270" t="s">
        <v>83</v>
      </c>
      <c r="AV210" s="15" t="s">
        <v>153</v>
      </c>
      <c r="AW210" s="15" t="s">
        <v>30</v>
      </c>
      <c r="AX210" s="15" t="s">
        <v>81</v>
      </c>
      <c r="AY210" s="270" t="s">
        <v>147</v>
      </c>
    </row>
    <row r="211" s="2" customFormat="1" ht="24.15" customHeight="1">
      <c r="A211" s="38"/>
      <c r="B211" s="39"/>
      <c r="C211" s="220" t="s">
        <v>182</v>
      </c>
      <c r="D211" s="220" t="s">
        <v>149</v>
      </c>
      <c r="E211" s="221" t="s">
        <v>217</v>
      </c>
      <c r="F211" s="222" t="s">
        <v>218</v>
      </c>
      <c r="G211" s="223" t="s">
        <v>170</v>
      </c>
      <c r="H211" s="224">
        <v>29.166</v>
      </c>
      <c r="I211" s="225"/>
      <c r="J211" s="226">
        <f>ROUND(I211*H211,2)</f>
        <v>0</v>
      </c>
      <c r="K211" s="227"/>
      <c r="L211" s="44"/>
      <c r="M211" s="228" t="s">
        <v>1</v>
      </c>
      <c r="N211" s="229" t="s">
        <v>40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2" t="s">
        <v>153</v>
      </c>
      <c r="AT211" s="232" t="s">
        <v>149</v>
      </c>
      <c r="AU211" s="232" t="s">
        <v>83</v>
      </c>
      <c r="AY211" s="17" t="s">
        <v>147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153</v>
      </c>
      <c r="BK211" s="233">
        <f>ROUND(I211*H211,2)</f>
        <v>0</v>
      </c>
      <c r="BL211" s="17" t="s">
        <v>153</v>
      </c>
      <c r="BM211" s="232" t="s">
        <v>219</v>
      </c>
    </row>
    <row r="212" s="2" customFormat="1">
      <c r="A212" s="38"/>
      <c r="B212" s="39"/>
      <c r="C212" s="40"/>
      <c r="D212" s="234" t="s">
        <v>154</v>
      </c>
      <c r="E212" s="40"/>
      <c r="F212" s="235" t="s">
        <v>218</v>
      </c>
      <c r="G212" s="40"/>
      <c r="H212" s="40"/>
      <c r="I212" s="236"/>
      <c r="J212" s="40"/>
      <c r="K212" s="40"/>
      <c r="L212" s="44"/>
      <c r="M212" s="237"/>
      <c r="N212" s="238"/>
      <c r="O212" s="92"/>
      <c r="P212" s="92"/>
      <c r="Q212" s="92"/>
      <c r="R212" s="92"/>
      <c r="S212" s="92"/>
      <c r="T212" s="9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154</v>
      </c>
      <c r="AU212" s="17" t="s">
        <v>83</v>
      </c>
    </row>
    <row r="213" s="2" customFormat="1" ht="24.15" customHeight="1">
      <c r="A213" s="38"/>
      <c r="B213" s="39"/>
      <c r="C213" s="220" t="s">
        <v>220</v>
      </c>
      <c r="D213" s="220" t="s">
        <v>149</v>
      </c>
      <c r="E213" s="221" t="s">
        <v>221</v>
      </c>
      <c r="F213" s="222" t="s">
        <v>222</v>
      </c>
      <c r="G213" s="223" t="s">
        <v>223</v>
      </c>
      <c r="H213" s="224">
        <v>146.38499999999999</v>
      </c>
      <c r="I213" s="225"/>
      <c r="J213" s="226">
        <f>ROUND(I213*H213,2)</f>
        <v>0</v>
      </c>
      <c r="K213" s="227"/>
      <c r="L213" s="44"/>
      <c r="M213" s="228" t="s">
        <v>1</v>
      </c>
      <c r="N213" s="229" t="s">
        <v>40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2" t="s">
        <v>153</v>
      </c>
      <c r="AT213" s="232" t="s">
        <v>149</v>
      </c>
      <c r="AU213" s="232" t="s">
        <v>83</v>
      </c>
      <c r="AY213" s="17" t="s">
        <v>147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153</v>
      </c>
      <c r="BK213" s="233">
        <f>ROUND(I213*H213,2)</f>
        <v>0</v>
      </c>
      <c r="BL213" s="17" t="s">
        <v>153</v>
      </c>
      <c r="BM213" s="232" t="s">
        <v>224</v>
      </c>
    </row>
    <row r="214" s="2" customFormat="1">
      <c r="A214" s="38"/>
      <c r="B214" s="39"/>
      <c r="C214" s="40"/>
      <c r="D214" s="234" t="s">
        <v>154</v>
      </c>
      <c r="E214" s="40"/>
      <c r="F214" s="235" t="s">
        <v>222</v>
      </c>
      <c r="G214" s="40"/>
      <c r="H214" s="40"/>
      <c r="I214" s="236"/>
      <c r="J214" s="40"/>
      <c r="K214" s="40"/>
      <c r="L214" s="44"/>
      <c r="M214" s="237"/>
      <c r="N214" s="238"/>
      <c r="O214" s="92"/>
      <c r="P214" s="92"/>
      <c r="Q214" s="92"/>
      <c r="R214" s="92"/>
      <c r="S214" s="92"/>
      <c r="T214" s="93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154</v>
      </c>
      <c r="AU214" s="17" t="s">
        <v>83</v>
      </c>
    </row>
    <row r="215" s="13" customFormat="1">
      <c r="A215" s="13"/>
      <c r="B215" s="239"/>
      <c r="C215" s="240"/>
      <c r="D215" s="234" t="s">
        <v>155</v>
      </c>
      <c r="E215" s="241" t="s">
        <v>1</v>
      </c>
      <c r="F215" s="242" t="s">
        <v>225</v>
      </c>
      <c r="G215" s="240"/>
      <c r="H215" s="243">
        <v>15.99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155</v>
      </c>
      <c r="AU215" s="249" t="s">
        <v>83</v>
      </c>
      <c r="AV215" s="13" t="s">
        <v>83</v>
      </c>
      <c r="AW215" s="13" t="s">
        <v>30</v>
      </c>
      <c r="AX215" s="13" t="s">
        <v>73</v>
      </c>
      <c r="AY215" s="249" t="s">
        <v>147</v>
      </c>
    </row>
    <row r="216" s="14" customFormat="1">
      <c r="A216" s="14"/>
      <c r="B216" s="250"/>
      <c r="C216" s="251"/>
      <c r="D216" s="234" t="s">
        <v>155</v>
      </c>
      <c r="E216" s="252" t="s">
        <v>1</v>
      </c>
      <c r="F216" s="253" t="s">
        <v>176</v>
      </c>
      <c r="G216" s="251"/>
      <c r="H216" s="252" t="s">
        <v>1</v>
      </c>
      <c r="I216" s="254"/>
      <c r="J216" s="251"/>
      <c r="K216" s="251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155</v>
      </c>
      <c r="AU216" s="259" t="s">
        <v>83</v>
      </c>
      <c r="AV216" s="14" t="s">
        <v>81</v>
      </c>
      <c r="AW216" s="14" t="s">
        <v>30</v>
      </c>
      <c r="AX216" s="14" t="s">
        <v>73</v>
      </c>
      <c r="AY216" s="259" t="s">
        <v>147</v>
      </c>
    </row>
    <row r="217" s="13" customFormat="1">
      <c r="A217" s="13"/>
      <c r="B217" s="239"/>
      <c r="C217" s="240"/>
      <c r="D217" s="234" t="s">
        <v>155</v>
      </c>
      <c r="E217" s="241" t="s">
        <v>1</v>
      </c>
      <c r="F217" s="242" t="s">
        <v>226</v>
      </c>
      <c r="G217" s="240"/>
      <c r="H217" s="243">
        <v>24.93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155</v>
      </c>
      <c r="AU217" s="249" t="s">
        <v>83</v>
      </c>
      <c r="AV217" s="13" t="s">
        <v>83</v>
      </c>
      <c r="AW217" s="13" t="s">
        <v>30</v>
      </c>
      <c r="AX217" s="13" t="s">
        <v>73</v>
      </c>
      <c r="AY217" s="249" t="s">
        <v>147</v>
      </c>
    </row>
    <row r="218" s="13" customFormat="1">
      <c r="A218" s="13"/>
      <c r="B218" s="239"/>
      <c r="C218" s="240"/>
      <c r="D218" s="234" t="s">
        <v>155</v>
      </c>
      <c r="E218" s="241" t="s">
        <v>1</v>
      </c>
      <c r="F218" s="242" t="s">
        <v>227</v>
      </c>
      <c r="G218" s="240"/>
      <c r="H218" s="243">
        <v>8.6400000000000006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155</v>
      </c>
      <c r="AU218" s="249" t="s">
        <v>83</v>
      </c>
      <c r="AV218" s="13" t="s">
        <v>83</v>
      </c>
      <c r="AW218" s="13" t="s">
        <v>30</v>
      </c>
      <c r="AX218" s="13" t="s">
        <v>73</v>
      </c>
      <c r="AY218" s="249" t="s">
        <v>147</v>
      </c>
    </row>
    <row r="219" s="14" customFormat="1">
      <c r="A219" s="14"/>
      <c r="B219" s="250"/>
      <c r="C219" s="251"/>
      <c r="D219" s="234" t="s">
        <v>155</v>
      </c>
      <c r="E219" s="252" t="s">
        <v>1</v>
      </c>
      <c r="F219" s="253" t="s">
        <v>183</v>
      </c>
      <c r="G219" s="251"/>
      <c r="H219" s="252" t="s">
        <v>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155</v>
      </c>
      <c r="AU219" s="259" t="s">
        <v>83</v>
      </c>
      <c r="AV219" s="14" t="s">
        <v>81</v>
      </c>
      <c r="AW219" s="14" t="s">
        <v>30</v>
      </c>
      <c r="AX219" s="14" t="s">
        <v>73</v>
      </c>
      <c r="AY219" s="259" t="s">
        <v>147</v>
      </c>
    </row>
    <row r="220" s="13" customFormat="1">
      <c r="A220" s="13"/>
      <c r="B220" s="239"/>
      <c r="C220" s="240"/>
      <c r="D220" s="234" t="s">
        <v>155</v>
      </c>
      <c r="E220" s="241" t="s">
        <v>1</v>
      </c>
      <c r="F220" s="242" t="s">
        <v>228</v>
      </c>
      <c r="G220" s="240"/>
      <c r="H220" s="243">
        <v>6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155</v>
      </c>
      <c r="AU220" s="249" t="s">
        <v>83</v>
      </c>
      <c r="AV220" s="13" t="s">
        <v>83</v>
      </c>
      <c r="AW220" s="13" t="s">
        <v>30</v>
      </c>
      <c r="AX220" s="13" t="s">
        <v>73</v>
      </c>
      <c r="AY220" s="249" t="s">
        <v>147</v>
      </c>
    </row>
    <row r="221" s="14" customFormat="1">
      <c r="A221" s="14"/>
      <c r="B221" s="250"/>
      <c r="C221" s="251"/>
      <c r="D221" s="234" t="s">
        <v>155</v>
      </c>
      <c r="E221" s="252" t="s">
        <v>1</v>
      </c>
      <c r="F221" s="253" t="s">
        <v>157</v>
      </c>
      <c r="G221" s="251"/>
      <c r="H221" s="252" t="s">
        <v>1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155</v>
      </c>
      <c r="AU221" s="259" t="s">
        <v>83</v>
      </c>
      <c r="AV221" s="14" t="s">
        <v>81</v>
      </c>
      <c r="AW221" s="14" t="s">
        <v>30</v>
      </c>
      <c r="AX221" s="14" t="s">
        <v>73</v>
      </c>
      <c r="AY221" s="259" t="s">
        <v>147</v>
      </c>
    </row>
    <row r="222" s="13" customFormat="1">
      <c r="A222" s="13"/>
      <c r="B222" s="239"/>
      <c r="C222" s="240"/>
      <c r="D222" s="234" t="s">
        <v>155</v>
      </c>
      <c r="E222" s="241" t="s">
        <v>1</v>
      </c>
      <c r="F222" s="242" t="s">
        <v>229</v>
      </c>
      <c r="G222" s="240"/>
      <c r="H222" s="243">
        <v>2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155</v>
      </c>
      <c r="AU222" s="249" t="s">
        <v>83</v>
      </c>
      <c r="AV222" s="13" t="s">
        <v>83</v>
      </c>
      <c r="AW222" s="13" t="s">
        <v>30</v>
      </c>
      <c r="AX222" s="13" t="s">
        <v>73</v>
      </c>
      <c r="AY222" s="249" t="s">
        <v>147</v>
      </c>
    </row>
    <row r="223" s="14" customFormat="1">
      <c r="A223" s="14"/>
      <c r="B223" s="250"/>
      <c r="C223" s="251"/>
      <c r="D223" s="234" t="s">
        <v>155</v>
      </c>
      <c r="E223" s="252" t="s">
        <v>1</v>
      </c>
      <c r="F223" s="253" t="s">
        <v>159</v>
      </c>
      <c r="G223" s="251"/>
      <c r="H223" s="252" t="s">
        <v>1</v>
      </c>
      <c r="I223" s="254"/>
      <c r="J223" s="251"/>
      <c r="K223" s="251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155</v>
      </c>
      <c r="AU223" s="259" t="s">
        <v>83</v>
      </c>
      <c r="AV223" s="14" t="s">
        <v>81</v>
      </c>
      <c r="AW223" s="14" t="s">
        <v>30</v>
      </c>
      <c r="AX223" s="14" t="s">
        <v>73</v>
      </c>
      <c r="AY223" s="259" t="s">
        <v>147</v>
      </c>
    </row>
    <row r="224" s="13" customFormat="1">
      <c r="A224" s="13"/>
      <c r="B224" s="239"/>
      <c r="C224" s="240"/>
      <c r="D224" s="234" t="s">
        <v>155</v>
      </c>
      <c r="E224" s="241" t="s">
        <v>1</v>
      </c>
      <c r="F224" s="242" t="s">
        <v>230</v>
      </c>
      <c r="G224" s="240"/>
      <c r="H224" s="243">
        <v>36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155</v>
      </c>
      <c r="AU224" s="249" t="s">
        <v>83</v>
      </c>
      <c r="AV224" s="13" t="s">
        <v>83</v>
      </c>
      <c r="AW224" s="13" t="s">
        <v>30</v>
      </c>
      <c r="AX224" s="13" t="s">
        <v>73</v>
      </c>
      <c r="AY224" s="249" t="s">
        <v>147</v>
      </c>
    </row>
    <row r="225" s="14" customFormat="1">
      <c r="A225" s="14"/>
      <c r="B225" s="250"/>
      <c r="C225" s="251"/>
      <c r="D225" s="234" t="s">
        <v>155</v>
      </c>
      <c r="E225" s="252" t="s">
        <v>1</v>
      </c>
      <c r="F225" s="253" t="s">
        <v>161</v>
      </c>
      <c r="G225" s="251"/>
      <c r="H225" s="252" t="s">
        <v>1</v>
      </c>
      <c r="I225" s="254"/>
      <c r="J225" s="251"/>
      <c r="K225" s="251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155</v>
      </c>
      <c r="AU225" s="259" t="s">
        <v>83</v>
      </c>
      <c r="AV225" s="14" t="s">
        <v>81</v>
      </c>
      <c r="AW225" s="14" t="s">
        <v>30</v>
      </c>
      <c r="AX225" s="14" t="s">
        <v>73</v>
      </c>
      <c r="AY225" s="259" t="s">
        <v>147</v>
      </c>
    </row>
    <row r="226" s="13" customFormat="1">
      <c r="A226" s="13"/>
      <c r="B226" s="239"/>
      <c r="C226" s="240"/>
      <c r="D226" s="234" t="s">
        <v>155</v>
      </c>
      <c r="E226" s="241" t="s">
        <v>1</v>
      </c>
      <c r="F226" s="242" t="s">
        <v>231</v>
      </c>
      <c r="G226" s="240"/>
      <c r="H226" s="243">
        <v>24.899999999999999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155</v>
      </c>
      <c r="AU226" s="249" t="s">
        <v>83</v>
      </c>
      <c r="AV226" s="13" t="s">
        <v>83</v>
      </c>
      <c r="AW226" s="13" t="s">
        <v>30</v>
      </c>
      <c r="AX226" s="13" t="s">
        <v>73</v>
      </c>
      <c r="AY226" s="249" t="s">
        <v>147</v>
      </c>
    </row>
    <row r="227" s="14" customFormat="1">
      <c r="A227" s="14"/>
      <c r="B227" s="250"/>
      <c r="C227" s="251"/>
      <c r="D227" s="234" t="s">
        <v>155</v>
      </c>
      <c r="E227" s="252" t="s">
        <v>1</v>
      </c>
      <c r="F227" s="253" t="s">
        <v>193</v>
      </c>
      <c r="G227" s="251"/>
      <c r="H227" s="252" t="s">
        <v>1</v>
      </c>
      <c r="I227" s="254"/>
      <c r="J227" s="251"/>
      <c r="K227" s="251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155</v>
      </c>
      <c r="AU227" s="259" t="s">
        <v>83</v>
      </c>
      <c r="AV227" s="14" t="s">
        <v>81</v>
      </c>
      <c r="AW227" s="14" t="s">
        <v>30</v>
      </c>
      <c r="AX227" s="14" t="s">
        <v>73</v>
      </c>
      <c r="AY227" s="259" t="s">
        <v>147</v>
      </c>
    </row>
    <row r="228" s="13" customFormat="1">
      <c r="A228" s="13"/>
      <c r="B228" s="239"/>
      <c r="C228" s="240"/>
      <c r="D228" s="234" t="s">
        <v>155</v>
      </c>
      <c r="E228" s="241" t="s">
        <v>1</v>
      </c>
      <c r="F228" s="242" t="s">
        <v>232</v>
      </c>
      <c r="G228" s="240"/>
      <c r="H228" s="243">
        <v>4.9299999999999997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155</v>
      </c>
      <c r="AU228" s="249" t="s">
        <v>83</v>
      </c>
      <c r="AV228" s="13" t="s">
        <v>83</v>
      </c>
      <c r="AW228" s="13" t="s">
        <v>30</v>
      </c>
      <c r="AX228" s="13" t="s">
        <v>73</v>
      </c>
      <c r="AY228" s="249" t="s">
        <v>147</v>
      </c>
    </row>
    <row r="229" s="13" customFormat="1">
      <c r="A229" s="13"/>
      <c r="B229" s="239"/>
      <c r="C229" s="240"/>
      <c r="D229" s="234" t="s">
        <v>155</v>
      </c>
      <c r="E229" s="241" t="s">
        <v>1</v>
      </c>
      <c r="F229" s="242" t="s">
        <v>233</v>
      </c>
      <c r="G229" s="240"/>
      <c r="H229" s="243">
        <v>22.995000000000001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155</v>
      </c>
      <c r="AU229" s="249" t="s">
        <v>83</v>
      </c>
      <c r="AV229" s="13" t="s">
        <v>83</v>
      </c>
      <c r="AW229" s="13" t="s">
        <v>30</v>
      </c>
      <c r="AX229" s="13" t="s">
        <v>73</v>
      </c>
      <c r="AY229" s="249" t="s">
        <v>147</v>
      </c>
    </row>
    <row r="230" s="15" customFormat="1">
      <c r="A230" s="15"/>
      <c r="B230" s="260"/>
      <c r="C230" s="261"/>
      <c r="D230" s="234" t="s">
        <v>155</v>
      </c>
      <c r="E230" s="262" t="s">
        <v>1</v>
      </c>
      <c r="F230" s="263" t="s">
        <v>163</v>
      </c>
      <c r="G230" s="261"/>
      <c r="H230" s="264">
        <v>146.38499999999999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0" t="s">
        <v>155</v>
      </c>
      <c r="AU230" s="270" t="s">
        <v>83</v>
      </c>
      <c r="AV230" s="15" t="s">
        <v>153</v>
      </c>
      <c r="AW230" s="15" t="s">
        <v>30</v>
      </c>
      <c r="AX230" s="15" t="s">
        <v>81</v>
      </c>
      <c r="AY230" s="270" t="s">
        <v>147</v>
      </c>
    </row>
    <row r="231" s="2" customFormat="1" ht="24.15" customHeight="1">
      <c r="A231" s="38"/>
      <c r="B231" s="39"/>
      <c r="C231" s="220" t="s">
        <v>189</v>
      </c>
      <c r="D231" s="220" t="s">
        <v>149</v>
      </c>
      <c r="E231" s="221" t="s">
        <v>234</v>
      </c>
      <c r="F231" s="222" t="s">
        <v>235</v>
      </c>
      <c r="G231" s="223" t="s">
        <v>236</v>
      </c>
      <c r="H231" s="224">
        <v>58.332000000000001</v>
      </c>
      <c r="I231" s="225"/>
      <c r="J231" s="226">
        <f>ROUND(I231*H231,2)</f>
        <v>0</v>
      </c>
      <c r="K231" s="227"/>
      <c r="L231" s="44"/>
      <c r="M231" s="228" t="s">
        <v>1</v>
      </c>
      <c r="N231" s="229" t="s">
        <v>40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2" t="s">
        <v>153</v>
      </c>
      <c r="AT231" s="232" t="s">
        <v>149</v>
      </c>
      <c r="AU231" s="232" t="s">
        <v>83</v>
      </c>
      <c r="AY231" s="17" t="s">
        <v>147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7" t="s">
        <v>153</v>
      </c>
      <c r="BK231" s="233">
        <f>ROUND(I231*H231,2)</f>
        <v>0</v>
      </c>
      <c r="BL231" s="17" t="s">
        <v>153</v>
      </c>
      <c r="BM231" s="232" t="s">
        <v>237</v>
      </c>
    </row>
    <row r="232" s="2" customFormat="1">
      <c r="A232" s="38"/>
      <c r="B232" s="39"/>
      <c r="C232" s="40"/>
      <c r="D232" s="234" t="s">
        <v>154</v>
      </c>
      <c r="E232" s="40"/>
      <c r="F232" s="235" t="s">
        <v>235</v>
      </c>
      <c r="G232" s="40"/>
      <c r="H232" s="40"/>
      <c r="I232" s="236"/>
      <c r="J232" s="40"/>
      <c r="K232" s="40"/>
      <c r="L232" s="44"/>
      <c r="M232" s="237"/>
      <c r="N232" s="238"/>
      <c r="O232" s="92"/>
      <c r="P232" s="92"/>
      <c r="Q232" s="92"/>
      <c r="R232" s="92"/>
      <c r="S232" s="92"/>
      <c r="T232" s="9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154</v>
      </c>
      <c r="AU232" s="17" t="s">
        <v>83</v>
      </c>
    </row>
    <row r="233" s="13" customFormat="1">
      <c r="A233" s="13"/>
      <c r="B233" s="239"/>
      <c r="C233" s="240"/>
      <c r="D233" s="234" t="s">
        <v>155</v>
      </c>
      <c r="E233" s="241" t="s">
        <v>1</v>
      </c>
      <c r="F233" s="242" t="s">
        <v>238</v>
      </c>
      <c r="G233" s="240"/>
      <c r="H233" s="243">
        <v>58.332000000000001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155</v>
      </c>
      <c r="AU233" s="249" t="s">
        <v>83</v>
      </c>
      <c r="AV233" s="13" t="s">
        <v>83</v>
      </c>
      <c r="AW233" s="13" t="s">
        <v>30</v>
      </c>
      <c r="AX233" s="13" t="s">
        <v>73</v>
      </c>
      <c r="AY233" s="249" t="s">
        <v>147</v>
      </c>
    </row>
    <row r="234" s="15" customFormat="1">
      <c r="A234" s="15"/>
      <c r="B234" s="260"/>
      <c r="C234" s="261"/>
      <c r="D234" s="234" t="s">
        <v>155</v>
      </c>
      <c r="E234" s="262" t="s">
        <v>1</v>
      </c>
      <c r="F234" s="263" t="s">
        <v>163</v>
      </c>
      <c r="G234" s="261"/>
      <c r="H234" s="264">
        <v>58.332000000000001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155</v>
      </c>
      <c r="AU234" s="270" t="s">
        <v>83</v>
      </c>
      <c r="AV234" s="15" t="s">
        <v>153</v>
      </c>
      <c r="AW234" s="15" t="s">
        <v>30</v>
      </c>
      <c r="AX234" s="15" t="s">
        <v>81</v>
      </c>
      <c r="AY234" s="270" t="s">
        <v>147</v>
      </c>
    </row>
    <row r="235" s="2" customFormat="1" ht="16.5" customHeight="1">
      <c r="A235" s="38"/>
      <c r="B235" s="39"/>
      <c r="C235" s="220" t="s">
        <v>8</v>
      </c>
      <c r="D235" s="220" t="s">
        <v>149</v>
      </c>
      <c r="E235" s="221" t="s">
        <v>239</v>
      </c>
      <c r="F235" s="222" t="s">
        <v>240</v>
      </c>
      <c r="G235" s="223" t="s">
        <v>170</v>
      </c>
      <c r="H235" s="224">
        <v>29.166</v>
      </c>
      <c r="I235" s="225"/>
      <c r="J235" s="226">
        <f>ROUND(I235*H235,2)</f>
        <v>0</v>
      </c>
      <c r="K235" s="227"/>
      <c r="L235" s="44"/>
      <c r="M235" s="228" t="s">
        <v>1</v>
      </c>
      <c r="N235" s="229" t="s">
        <v>40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2" t="s">
        <v>153</v>
      </c>
      <c r="AT235" s="232" t="s">
        <v>149</v>
      </c>
      <c r="AU235" s="232" t="s">
        <v>83</v>
      </c>
      <c r="AY235" s="17" t="s">
        <v>147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7" t="s">
        <v>153</v>
      </c>
      <c r="BK235" s="233">
        <f>ROUND(I235*H235,2)</f>
        <v>0</v>
      </c>
      <c r="BL235" s="17" t="s">
        <v>153</v>
      </c>
      <c r="BM235" s="232" t="s">
        <v>241</v>
      </c>
    </row>
    <row r="236" s="2" customFormat="1">
      <c r="A236" s="38"/>
      <c r="B236" s="39"/>
      <c r="C236" s="40"/>
      <c r="D236" s="234" t="s">
        <v>154</v>
      </c>
      <c r="E236" s="40"/>
      <c r="F236" s="235" t="s">
        <v>240</v>
      </c>
      <c r="G236" s="40"/>
      <c r="H236" s="40"/>
      <c r="I236" s="236"/>
      <c r="J236" s="40"/>
      <c r="K236" s="40"/>
      <c r="L236" s="44"/>
      <c r="M236" s="237"/>
      <c r="N236" s="238"/>
      <c r="O236" s="92"/>
      <c r="P236" s="92"/>
      <c r="Q236" s="92"/>
      <c r="R236" s="92"/>
      <c r="S236" s="92"/>
      <c r="T236" s="93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154</v>
      </c>
      <c r="AU236" s="17" t="s">
        <v>83</v>
      </c>
    </row>
    <row r="237" s="2" customFormat="1" ht="24.15" customHeight="1">
      <c r="A237" s="38"/>
      <c r="B237" s="39"/>
      <c r="C237" s="220" t="s">
        <v>198</v>
      </c>
      <c r="D237" s="220" t="s">
        <v>149</v>
      </c>
      <c r="E237" s="221" t="s">
        <v>242</v>
      </c>
      <c r="F237" s="222" t="s">
        <v>243</v>
      </c>
      <c r="G237" s="223" t="s">
        <v>170</v>
      </c>
      <c r="H237" s="224">
        <v>101.34999999999999</v>
      </c>
      <c r="I237" s="225"/>
      <c r="J237" s="226">
        <f>ROUND(I237*H237,2)</f>
        <v>0</v>
      </c>
      <c r="K237" s="227"/>
      <c r="L237" s="44"/>
      <c r="M237" s="228" t="s">
        <v>1</v>
      </c>
      <c r="N237" s="229" t="s">
        <v>40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2" t="s">
        <v>153</v>
      </c>
      <c r="AT237" s="232" t="s">
        <v>149</v>
      </c>
      <c r="AU237" s="232" t="s">
        <v>83</v>
      </c>
      <c r="AY237" s="17" t="s">
        <v>147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7" t="s">
        <v>153</v>
      </c>
      <c r="BK237" s="233">
        <f>ROUND(I237*H237,2)</f>
        <v>0</v>
      </c>
      <c r="BL237" s="17" t="s">
        <v>153</v>
      </c>
      <c r="BM237" s="232" t="s">
        <v>244</v>
      </c>
    </row>
    <row r="238" s="2" customFormat="1">
      <c r="A238" s="38"/>
      <c r="B238" s="39"/>
      <c r="C238" s="40"/>
      <c r="D238" s="234" t="s">
        <v>154</v>
      </c>
      <c r="E238" s="40"/>
      <c r="F238" s="235" t="s">
        <v>243</v>
      </c>
      <c r="G238" s="40"/>
      <c r="H238" s="40"/>
      <c r="I238" s="236"/>
      <c r="J238" s="40"/>
      <c r="K238" s="40"/>
      <c r="L238" s="44"/>
      <c r="M238" s="237"/>
      <c r="N238" s="238"/>
      <c r="O238" s="92"/>
      <c r="P238" s="92"/>
      <c r="Q238" s="92"/>
      <c r="R238" s="92"/>
      <c r="S238" s="92"/>
      <c r="T238" s="9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154</v>
      </c>
      <c r="AU238" s="17" t="s">
        <v>83</v>
      </c>
    </row>
    <row r="239" s="2" customFormat="1" ht="37.8" customHeight="1">
      <c r="A239" s="38"/>
      <c r="B239" s="39"/>
      <c r="C239" s="220" t="s">
        <v>245</v>
      </c>
      <c r="D239" s="220" t="s">
        <v>149</v>
      </c>
      <c r="E239" s="221" t="s">
        <v>246</v>
      </c>
      <c r="F239" s="222" t="s">
        <v>247</v>
      </c>
      <c r="G239" s="223" t="s">
        <v>223</v>
      </c>
      <c r="H239" s="224">
        <v>200</v>
      </c>
      <c r="I239" s="225"/>
      <c r="J239" s="226">
        <f>ROUND(I239*H239,2)</f>
        <v>0</v>
      </c>
      <c r="K239" s="227"/>
      <c r="L239" s="44"/>
      <c r="M239" s="228" t="s">
        <v>1</v>
      </c>
      <c r="N239" s="229" t="s">
        <v>40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2" t="s">
        <v>153</v>
      </c>
      <c r="AT239" s="232" t="s">
        <v>149</v>
      </c>
      <c r="AU239" s="232" t="s">
        <v>83</v>
      </c>
      <c r="AY239" s="17" t="s">
        <v>147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7" t="s">
        <v>153</v>
      </c>
      <c r="BK239" s="233">
        <f>ROUND(I239*H239,2)</f>
        <v>0</v>
      </c>
      <c r="BL239" s="17" t="s">
        <v>153</v>
      </c>
      <c r="BM239" s="232" t="s">
        <v>248</v>
      </c>
    </row>
    <row r="240" s="2" customFormat="1">
      <c r="A240" s="38"/>
      <c r="B240" s="39"/>
      <c r="C240" s="40"/>
      <c r="D240" s="234" t="s">
        <v>154</v>
      </c>
      <c r="E240" s="40"/>
      <c r="F240" s="235" t="s">
        <v>247</v>
      </c>
      <c r="G240" s="40"/>
      <c r="H240" s="40"/>
      <c r="I240" s="236"/>
      <c r="J240" s="40"/>
      <c r="K240" s="40"/>
      <c r="L240" s="44"/>
      <c r="M240" s="237"/>
      <c r="N240" s="238"/>
      <c r="O240" s="92"/>
      <c r="P240" s="92"/>
      <c r="Q240" s="92"/>
      <c r="R240" s="92"/>
      <c r="S240" s="92"/>
      <c r="T240" s="9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154</v>
      </c>
      <c r="AU240" s="17" t="s">
        <v>83</v>
      </c>
    </row>
    <row r="241" s="2" customFormat="1" ht="24.15" customHeight="1">
      <c r="A241" s="38"/>
      <c r="B241" s="39"/>
      <c r="C241" s="220" t="s">
        <v>202</v>
      </c>
      <c r="D241" s="220" t="s">
        <v>149</v>
      </c>
      <c r="E241" s="221" t="s">
        <v>249</v>
      </c>
      <c r="F241" s="222" t="s">
        <v>250</v>
      </c>
      <c r="G241" s="223" t="s">
        <v>223</v>
      </c>
      <c r="H241" s="224">
        <v>200</v>
      </c>
      <c r="I241" s="225"/>
      <c r="J241" s="226">
        <f>ROUND(I241*H241,2)</f>
        <v>0</v>
      </c>
      <c r="K241" s="227"/>
      <c r="L241" s="44"/>
      <c r="M241" s="228" t="s">
        <v>1</v>
      </c>
      <c r="N241" s="229" t="s">
        <v>40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2" t="s">
        <v>153</v>
      </c>
      <c r="AT241" s="232" t="s">
        <v>149</v>
      </c>
      <c r="AU241" s="232" t="s">
        <v>83</v>
      </c>
      <c r="AY241" s="17" t="s">
        <v>147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7" t="s">
        <v>153</v>
      </c>
      <c r="BK241" s="233">
        <f>ROUND(I241*H241,2)</f>
        <v>0</v>
      </c>
      <c r="BL241" s="17" t="s">
        <v>153</v>
      </c>
      <c r="BM241" s="232" t="s">
        <v>251</v>
      </c>
    </row>
    <row r="242" s="2" customFormat="1">
      <c r="A242" s="38"/>
      <c r="B242" s="39"/>
      <c r="C242" s="40"/>
      <c r="D242" s="234" t="s">
        <v>154</v>
      </c>
      <c r="E242" s="40"/>
      <c r="F242" s="235" t="s">
        <v>250</v>
      </c>
      <c r="G242" s="40"/>
      <c r="H242" s="40"/>
      <c r="I242" s="236"/>
      <c r="J242" s="40"/>
      <c r="K242" s="40"/>
      <c r="L242" s="44"/>
      <c r="M242" s="237"/>
      <c r="N242" s="238"/>
      <c r="O242" s="92"/>
      <c r="P242" s="92"/>
      <c r="Q242" s="92"/>
      <c r="R242" s="92"/>
      <c r="S242" s="92"/>
      <c r="T242" s="93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154</v>
      </c>
      <c r="AU242" s="17" t="s">
        <v>83</v>
      </c>
    </row>
    <row r="243" s="2" customFormat="1" ht="16.5" customHeight="1">
      <c r="A243" s="38"/>
      <c r="B243" s="39"/>
      <c r="C243" s="271" t="s">
        <v>252</v>
      </c>
      <c r="D243" s="271" t="s">
        <v>253</v>
      </c>
      <c r="E243" s="272" t="s">
        <v>254</v>
      </c>
      <c r="F243" s="273" t="s">
        <v>255</v>
      </c>
      <c r="G243" s="274" t="s">
        <v>256</v>
      </c>
      <c r="H243" s="275">
        <v>4</v>
      </c>
      <c r="I243" s="276"/>
      <c r="J243" s="277">
        <f>ROUND(I243*H243,2)</f>
        <v>0</v>
      </c>
      <c r="K243" s="278"/>
      <c r="L243" s="279"/>
      <c r="M243" s="280" t="s">
        <v>1</v>
      </c>
      <c r="N243" s="281" t="s">
        <v>40</v>
      </c>
      <c r="O243" s="92"/>
      <c r="P243" s="230">
        <f>O243*H243</f>
        <v>0</v>
      </c>
      <c r="Q243" s="230">
        <v>0.001</v>
      </c>
      <c r="R243" s="230">
        <f>Q243*H243</f>
        <v>0.0040000000000000001</v>
      </c>
      <c r="S243" s="230">
        <v>0</v>
      </c>
      <c r="T243" s="23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2" t="s">
        <v>171</v>
      </c>
      <c r="AT243" s="232" t="s">
        <v>253</v>
      </c>
      <c r="AU243" s="232" t="s">
        <v>83</v>
      </c>
      <c r="AY243" s="17" t="s">
        <v>147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7" t="s">
        <v>153</v>
      </c>
      <c r="BK243" s="233">
        <f>ROUND(I243*H243,2)</f>
        <v>0</v>
      </c>
      <c r="BL243" s="17" t="s">
        <v>153</v>
      </c>
      <c r="BM243" s="232" t="s">
        <v>257</v>
      </c>
    </row>
    <row r="244" s="2" customFormat="1">
      <c r="A244" s="38"/>
      <c r="B244" s="39"/>
      <c r="C244" s="40"/>
      <c r="D244" s="234" t="s">
        <v>154</v>
      </c>
      <c r="E244" s="40"/>
      <c r="F244" s="235" t="s">
        <v>255</v>
      </c>
      <c r="G244" s="40"/>
      <c r="H244" s="40"/>
      <c r="I244" s="236"/>
      <c r="J244" s="40"/>
      <c r="K244" s="40"/>
      <c r="L244" s="44"/>
      <c r="M244" s="237"/>
      <c r="N244" s="238"/>
      <c r="O244" s="92"/>
      <c r="P244" s="92"/>
      <c r="Q244" s="92"/>
      <c r="R244" s="92"/>
      <c r="S244" s="92"/>
      <c r="T244" s="9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154</v>
      </c>
      <c r="AU244" s="17" t="s">
        <v>83</v>
      </c>
    </row>
    <row r="245" s="13" customFormat="1">
      <c r="A245" s="13"/>
      <c r="B245" s="239"/>
      <c r="C245" s="240"/>
      <c r="D245" s="234" t="s">
        <v>155</v>
      </c>
      <c r="E245" s="241" t="s">
        <v>1</v>
      </c>
      <c r="F245" s="242" t="s">
        <v>258</v>
      </c>
      <c r="G245" s="240"/>
      <c r="H245" s="243">
        <v>4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155</v>
      </c>
      <c r="AU245" s="249" t="s">
        <v>83</v>
      </c>
      <c r="AV245" s="13" t="s">
        <v>83</v>
      </c>
      <c r="AW245" s="13" t="s">
        <v>30</v>
      </c>
      <c r="AX245" s="13" t="s">
        <v>73</v>
      </c>
      <c r="AY245" s="249" t="s">
        <v>147</v>
      </c>
    </row>
    <row r="246" s="15" customFormat="1">
      <c r="A246" s="15"/>
      <c r="B246" s="260"/>
      <c r="C246" s="261"/>
      <c r="D246" s="234" t="s">
        <v>155</v>
      </c>
      <c r="E246" s="262" t="s">
        <v>1</v>
      </c>
      <c r="F246" s="263" t="s">
        <v>163</v>
      </c>
      <c r="G246" s="261"/>
      <c r="H246" s="264">
        <v>4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0" t="s">
        <v>155</v>
      </c>
      <c r="AU246" s="270" t="s">
        <v>83</v>
      </c>
      <c r="AV246" s="15" t="s">
        <v>153</v>
      </c>
      <c r="AW246" s="15" t="s">
        <v>30</v>
      </c>
      <c r="AX246" s="15" t="s">
        <v>81</v>
      </c>
      <c r="AY246" s="270" t="s">
        <v>147</v>
      </c>
    </row>
    <row r="247" s="12" customFormat="1" ht="22.8" customHeight="1">
      <c r="A247" s="12"/>
      <c r="B247" s="204"/>
      <c r="C247" s="205"/>
      <c r="D247" s="206" t="s">
        <v>72</v>
      </c>
      <c r="E247" s="218" t="s">
        <v>83</v>
      </c>
      <c r="F247" s="218" t="s">
        <v>259</v>
      </c>
      <c r="G247" s="205"/>
      <c r="H247" s="205"/>
      <c r="I247" s="208"/>
      <c r="J247" s="219">
        <f>BK247</f>
        <v>0</v>
      </c>
      <c r="K247" s="205"/>
      <c r="L247" s="210"/>
      <c r="M247" s="211"/>
      <c r="N247" s="212"/>
      <c r="O247" s="212"/>
      <c r="P247" s="213">
        <f>SUM(P248:P272)</f>
        <v>0</v>
      </c>
      <c r="Q247" s="212"/>
      <c r="R247" s="213">
        <f>SUM(R248:R272)</f>
        <v>52.402985790000002</v>
      </c>
      <c r="S247" s="212"/>
      <c r="T247" s="214">
        <f>SUM(T248:T272)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5" t="s">
        <v>81</v>
      </c>
      <c r="AT247" s="216" t="s">
        <v>72</v>
      </c>
      <c r="AU247" s="216" t="s">
        <v>81</v>
      </c>
      <c r="AY247" s="215" t="s">
        <v>147</v>
      </c>
      <c r="BK247" s="217">
        <f>SUM(BK248:BK272)</f>
        <v>0</v>
      </c>
    </row>
    <row r="248" s="2" customFormat="1" ht="37.8" customHeight="1">
      <c r="A248" s="38"/>
      <c r="B248" s="39"/>
      <c r="C248" s="220" t="s">
        <v>206</v>
      </c>
      <c r="D248" s="220" t="s">
        <v>149</v>
      </c>
      <c r="E248" s="221" t="s">
        <v>260</v>
      </c>
      <c r="F248" s="222" t="s">
        <v>261</v>
      </c>
      <c r="G248" s="223" t="s">
        <v>152</v>
      </c>
      <c r="H248" s="224">
        <v>45</v>
      </c>
      <c r="I248" s="225"/>
      <c r="J248" s="226">
        <f>ROUND(I248*H248,2)</f>
        <v>0</v>
      </c>
      <c r="K248" s="227"/>
      <c r="L248" s="44"/>
      <c r="M248" s="228" t="s">
        <v>1</v>
      </c>
      <c r="N248" s="229" t="s">
        <v>40</v>
      </c>
      <c r="O248" s="92"/>
      <c r="P248" s="230">
        <f>O248*H248</f>
        <v>0</v>
      </c>
      <c r="Q248" s="230">
        <v>0.20449000000000001</v>
      </c>
      <c r="R248" s="230">
        <f>Q248*H248</f>
        <v>9.2020499999999998</v>
      </c>
      <c r="S248" s="230">
        <v>0</v>
      </c>
      <c r="T248" s="23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2" t="s">
        <v>153</v>
      </c>
      <c r="AT248" s="232" t="s">
        <v>149</v>
      </c>
      <c r="AU248" s="232" t="s">
        <v>83</v>
      </c>
      <c r="AY248" s="17" t="s">
        <v>147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7" t="s">
        <v>153</v>
      </c>
      <c r="BK248" s="233">
        <f>ROUND(I248*H248,2)</f>
        <v>0</v>
      </c>
      <c r="BL248" s="17" t="s">
        <v>153</v>
      </c>
      <c r="BM248" s="232" t="s">
        <v>262</v>
      </c>
    </row>
    <row r="249" s="2" customFormat="1">
      <c r="A249" s="38"/>
      <c r="B249" s="39"/>
      <c r="C249" s="40"/>
      <c r="D249" s="234" t="s">
        <v>154</v>
      </c>
      <c r="E249" s="40"/>
      <c r="F249" s="235" t="s">
        <v>261</v>
      </c>
      <c r="G249" s="40"/>
      <c r="H249" s="40"/>
      <c r="I249" s="236"/>
      <c r="J249" s="40"/>
      <c r="K249" s="40"/>
      <c r="L249" s="44"/>
      <c r="M249" s="237"/>
      <c r="N249" s="238"/>
      <c r="O249" s="92"/>
      <c r="P249" s="92"/>
      <c r="Q249" s="92"/>
      <c r="R249" s="92"/>
      <c r="S249" s="92"/>
      <c r="T249" s="93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154</v>
      </c>
      <c r="AU249" s="17" t="s">
        <v>83</v>
      </c>
    </row>
    <row r="250" s="13" customFormat="1">
      <c r="A250" s="13"/>
      <c r="B250" s="239"/>
      <c r="C250" s="240"/>
      <c r="D250" s="234" t="s">
        <v>155</v>
      </c>
      <c r="E250" s="241" t="s">
        <v>1</v>
      </c>
      <c r="F250" s="242" t="s">
        <v>263</v>
      </c>
      <c r="G250" s="240"/>
      <c r="H250" s="243">
        <v>45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155</v>
      </c>
      <c r="AU250" s="249" t="s">
        <v>83</v>
      </c>
      <c r="AV250" s="13" t="s">
        <v>83</v>
      </c>
      <c r="AW250" s="13" t="s">
        <v>30</v>
      </c>
      <c r="AX250" s="13" t="s">
        <v>73</v>
      </c>
      <c r="AY250" s="249" t="s">
        <v>147</v>
      </c>
    </row>
    <row r="251" s="15" customFormat="1">
      <c r="A251" s="15"/>
      <c r="B251" s="260"/>
      <c r="C251" s="261"/>
      <c r="D251" s="234" t="s">
        <v>155</v>
      </c>
      <c r="E251" s="262" t="s">
        <v>1</v>
      </c>
      <c r="F251" s="263" t="s">
        <v>163</v>
      </c>
      <c r="G251" s="261"/>
      <c r="H251" s="264">
        <v>45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155</v>
      </c>
      <c r="AU251" s="270" t="s">
        <v>83</v>
      </c>
      <c r="AV251" s="15" t="s">
        <v>153</v>
      </c>
      <c r="AW251" s="15" t="s">
        <v>30</v>
      </c>
      <c r="AX251" s="15" t="s">
        <v>81</v>
      </c>
      <c r="AY251" s="270" t="s">
        <v>147</v>
      </c>
    </row>
    <row r="252" s="2" customFormat="1" ht="24.15" customHeight="1">
      <c r="A252" s="38"/>
      <c r="B252" s="39"/>
      <c r="C252" s="220" t="s">
        <v>7</v>
      </c>
      <c r="D252" s="220" t="s">
        <v>149</v>
      </c>
      <c r="E252" s="221" t="s">
        <v>264</v>
      </c>
      <c r="F252" s="222" t="s">
        <v>265</v>
      </c>
      <c r="G252" s="223" t="s">
        <v>170</v>
      </c>
      <c r="H252" s="224">
        <v>12.923</v>
      </c>
      <c r="I252" s="225"/>
      <c r="J252" s="226">
        <f>ROUND(I252*H252,2)</f>
        <v>0</v>
      </c>
      <c r="K252" s="227"/>
      <c r="L252" s="44"/>
      <c r="M252" s="228" t="s">
        <v>1</v>
      </c>
      <c r="N252" s="229" t="s">
        <v>40</v>
      </c>
      <c r="O252" s="92"/>
      <c r="P252" s="230">
        <f>O252*H252</f>
        <v>0</v>
      </c>
      <c r="Q252" s="230">
        <v>2.1600000000000001</v>
      </c>
      <c r="R252" s="230">
        <f>Q252*H252</f>
        <v>27.913680000000003</v>
      </c>
      <c r="S252" s="230">
        <v>0</v>
      </c>
      <c r="T252" s="23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2" t="s">
        <v>153</v>
      </c>
      <c r="AT252" s="232" t="s">
        <v>149</v>
      </c>
      <c r="AU252" s="232" t="s">
        <v>83</v>
      </c>
      <c r="AY252" s="17" t="s">
        <v>147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7" t="s">
        <v>153</v>
      </c>
      <c r="BK252" s="233">
        <f>ROUND(I252*H252,2)</f>
        <v>0</v>
      </c>
      <c r="BL252" s="17" t="s">
        <v>153</v>
      </c>
      <c r="BM252" s="232" t="s">
        <v>266</v>
      </c>
    </row>
    <row r="253" s="2" customFormat="1">
      <c r="A253" s="38"/>
      <c r="B253" s="39"/>
      <c r="C253" s="40"/>
      <c r="D253" s="234" t="s">
        <v>154</v>
      </c>
      <c r="E253" s="40"/>
      <c r="F253" s="235" t="s">
        <v>265</v>
      </c>
      <c r="G253" s="40"/>
      <c r="H253" s="40"/>
      <c r="I253" s="236"/>
      <c r="J253" s="40"/>
      <c r="K253" s="40"/>
      <c r="L253" s="44"/>
      <c r="M253" s="237"/>
      <c r="N253" s="238"/>
      <c r="O253" s="92"/>
      <c r="P253" s="92"/>
      <c r="Q253" s="92"/>
      <c r="R253" s="92"/>
      <c r="S253" s="92"/>
      <c r="T253" s="93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154</v>
      </c>
      <c r="AU253" s="17" t="s">
        <v>83</v>
      </c>
    </row>
    <row r="254" s="13" customFormat="1">
      <c r="A254" s="13"/>
      <c r="B254" s="239"/>
      <c r="C254" s="240"/>
      <c r="D254" s="234" t="s">
        <v>155</v>
      </c>
      <c r="E254" s="241" t="s">
        <v>1</v>
      </c>
      <c r="F254" s="242" t="s">
        <v>267</v>
      </c>
      <c r="G254" s="240"/>
      <c r="H254" s="243">
        <v>3.6259999999999999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155</v>
      </c>
      <c r="AU254" s="249" t="s">
        <v>83</v>
      </c>
      <c r="AV254" s="13" t="s">
        <v>83</v>
      </c>
      <c r="AW254" s="13" t="s">
        <v>30</v>
      </c>
      <c r="AX254" s="13" t="s">
        <v>73</v>
      </c>
      <c r="AY254" s="249" t="s">
        <v>147</v>
      </c>
    </row>
    <row r="255" s="14" customFormat="1">
      <c r="A255" s="14"/>
      <c r="B255" s="250"/>
      <c r="C255" s="251"/>
      <c r="D255" s="234" t="s">
        <v>155</v>
      </c>
      <c r="E255" s="252" t="s">
        <v>1</v>
      </c>
      <c r="F255" s="253" t="s">
        <v>193</v>
      </c>
      <c r="G255" s="251"/>
      <c r="H255" s="252" t="s">
        <v>1</v>
      </c>
      <c r="I255" s="254"/>
      <c r="J255" s="251"/>
      <c r="K255" s="251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155</v>
      </c>
      <c r="AU255" s="259" t="s">
        <v>83</v>
      </c>
      <c r="AV255" s="14" t="s">
        <v>81</v>
      </c>
      <c r="AW255" s="14" t="s">
        <v>30</v>
      </c>
      <c r="AX255" s="14" t="s">
        <v>73</v>
      </c>
      <c r="AY255" s="259" t="s">
        <v>147</v>
      </c>
    </row>
    <row r="256" s="13" customFormat="1">
      <c r="A256" s="13"/>
      <c r="B256" s="239"/>
      <c r="C256" s="240"/>
      <c r="D256" s="234" t="s">
        <v>155</v>
      </c>
      <c r="E256" s="241" t="s">
        <v>1</v>
      </c>
      <c r="F256" s="242" t="s">
        <v>268</v>
      </c>
      <c r="G256" s="240"/>
      <c r="H256" s="243">
        <v>1.7090000000000001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155</v>
      </c>
      <c r="AU256" s="249" t="s">
        <v>83</v>
      </c>
      <c r="AV256" s="13" t="s">
        <v>83</v>
      </c>
      <c r="AW256" s="13" t="s">
        <v>30</v>
      </c>
      <c r="AX256" s="13" t="s">
        <v>73</v>
      </c>
      <c r="AY256" s="249" t="s">
        <v>147</v>
      </c>
    </row>
    <row r="257" s="13" customFormat="1">
      <c r="A257" s="13"/>
      <c r="B257" s="239"/>
      <c r="C257" s="240"/>
      <c r="D257" s="234" t="s">
        <v>155</v>
      </c>
      <c r="E257" s="241" t="s">
        <v>1</v>
      </c>
      <c r="F257" s="242" t="s">
        <v>269</v>
      </c>
      <c r="G257" s="240"/>
      <c r="H257" s="243">
        <v>7.5880000000000001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155</v>
      </c>
      <c r="AU257" s="249" t="s">
        <v>83</v>
      </c>
      <c r="AV257" s="13" t="s">
        <v>83</v>
      </c>
      <c r="AW257" s="13" t="s">
        <v>30</v>
      </c>
      <c r="AX257" s="13" t="s">
        <v>73</v>
      </c>
      <c r="AY257" s="249" t="s">
        <v>147</v>
      </c>
    </row>
    <row r="258" s="15" customFormat="1">
      <c r="A258" s="15"/>
      <c r="B258" s="260"/>
      <c r="C258" s="261"/>
      <c r="D258" s="234" t="s">
        <v>155</v>
      </c>
      <c r="E258" s="262" t="s">
        <v>1</v>
      </c>
      <c r="F258" s="263" t="s">
        <v>163</v>
      </c>
      <c r="G258" s="261"/>
      <c r="H258" s="264">
        <v>12.923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155</v>
      </c>
      <c r="AU258" s="270" t="s">
        <v>83</v>
      </c>
      <c r="AV258" s="15" t="s">
        <v>153</v>
      </c>
      <c r="AW258" s="15" t="s">
        <v>30</v>
      </c>
      <c r="AX258" s="15" t="s">
        <v>81</v>
      </c>
      <c r="AY258" s="270" t="s">
        <v>147</v>
      </c>
    </row>
    <row r="259" s="2" customFormat="1" ht="24.15" customHeight="1">
      <c r="A259" s="38"/>
      <c r="B259" s="39"/>
      <c r="C259" s="220" t="s">
        <v>210</v>
      </c>
      <c r="D259" s="220" t="s">
        <v>149</v>
      </c>
      <c r="E259" s="221" t="s">
        <v>270</v>
      </c>
      <c r="F259" s="222" t="s">
        <v>271</v>
      </c>
      <c r="G259" s="223" t="s">
        <v>170</v>
      </c>
      <c r="H259" s="224">
        <v>2.8180000000000001</v>
      </c>
      <c r="I259" s="225"/>
      <c r="J259" s="226">
        <f>ROUND(I259*H259,2)</f>
        <v>0</v>
      </c>
      <c r="K259" s="227"/>
      <c r="L259" s="44"/>
      <c r="M259" s="228" t="s">
        <v>1</v>
      </c>
      <c r="N259" s="229" t="s">
        <v>40</v>
      </c>
      <c r="O259" s="92"/>
      <c r="P259" s="230">
        <f>O259*H259</f>
        <v>0</v>
      </c>
      <c r="Q259" s="230">
        <v>2.1600000000000001</v>
      </c>
      <c r="R259" s="230">
        <f>Q259*H259</f>
        <v>6.0868800000000007</v>
      </c>
      <c r="S259" s="230">
        <v>0</v>
      </c>
      <c r="T259" s="23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2" t="s">
        <v>153</v>
      </c>
      <c r="AT259" s="232" t="s">
        <v>149</v>
      </c>
      <c r="AU259" s="232" t="s">
        <v>83</v>
      </c>
      <c r="AY259" s="17" t="s">
        <v>147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7" t="s">
        <v>153</v>
      </c>
      <c r="BK259" s="233">
        <f>ROUND(I259*H259,2)</f>
        <v>0</v>
      </c>
      <c r="BL259" s="17" t="s">
        <v>153</v>
      </c>
      <c r="BM259" s="232" t="s">
        <v>272</v>
      </c>
    </row>
    <row r="260" s="2" customFormat="1">
      <c r="A260" s="38"/>
      <c r="B260" s="39"/>
      <c r="C260" s="40"/>
      <c r="D260" s="234" t="s">
        <v>154</v>
      </c>
      <c r="E260" s="40"/>
      <c r="F260" s="235" t="s">
        <v>271</v>
      </c>
      <c r="G260" s="40"/>
      <c r="H260" s="40"/>
      <c r="I260" s="236"/>
      <c r="J260" s="40"/>
      <c r="K260" s="40"/>
      <c r="L260" s="44"/>
      <c r="M260" s="237"/>
      <c r="N260" s="238"/>
      <c r="O260" s="92"/>
      <c r="P260" s="92"/>
      <c r="Q260" s="92"/>
      <c r="R260" s="92"/>
      <c r="S260" s="92"/>
      <c r="T260" s="9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154</v>
      </c>
      <c r="AU260" s="17" t="s">
        <v>83</v>
      </c>
    </row>
    <row r="261" s="14" customFormat="1">
      <c r="A261" s="14"/>
      <c r="B261" s="250"/>
      <c r="C261" s="251"/>
      <c r="D261" s="234" t="s">
        <v>155</v>
      </c>
      <c r="E261" s="252" t="s">
        <v>1</v>
      </c>
      <c r="F261" s="253" t="s">
        <v>193</v>
      </c>
      <c r="G261" s="251"/>
      <c r="H261" s="252" t="s">
        <v>1</v>
      </c>
      <c r="I261" s="254"/>
      <c r="J261" s="251"/>
      <c r="K261" s="251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155</v>
      </c>
      <c r="AU261" s="259" t="s">
        <v>83</v>
      </c>
      <c r="AV261" s="14" t="s">
        <v>81</v>
      </c>
      <c r="AW261" s="14" t="s">
        <v>30</v>
      </c>
      <c r="AX261" s="14" t="s">
        <v>73</v>
      </c>
      <c r="AY261" s="259" t="s">
        <v>147</v>
      </c>
    </row>
    <row r="262" s="13" customFormat="1">
      <c r="A262" s="13"/>
      <c r="B262" s="239"/>
      <c r="C262" s="240"/>
      <c r="D262" s="234" t="s">
        <v>155</v>
      </c>
      <c r="E262" s="241" t="s">
        <v>1</v>
      </c>
      <c r="F262" s="242" t="s">
        <v>273</v>
      </c>
      <c r="G262" s="240"/>
      <c r="H262" s="243">
        <v>0.51800000000000002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155</v>
      </c>
      <c r="AU262" s="249" t="s">
        <v>83</v>
      </c>
      <c r="AV262" s="13" t="s">
        <v>83</v>
      </c>
      <c r="AW262" s="13" t="s">
        <v>30</v>
      </c>
      <c r="AX262" s="13" t="s">
        <v>73</v>
      </c>
      <c r="AY262" s="249" t="s">
        <v>147</v>
      </c>
    </row>
    <row r="263" s="13" customFormat="1">
      <c r="A263" s="13"/>
      <c r="B263" s="239"/>
      <c r="C263" s="240"/>
      <c r="D263" s="234" t="s">
        <v>155</v>
      </c>
      <c r="E263" s="241" t="s">
        <v>1</v>
      </c>
      <c r="F263" s="242" t="s">
        <v>274</v>
      </c>
      <c r="G263" s="240"/>
      <c r="H263" s="243">
        <v>2.2999999999999998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155</v>
      </c>
      <c r="AU263" s="249" t="s">
        <v>83</v>
      </c>
      <c r="AV263" s="13" t="s">
        <v>83</v>
      </c>
      <c r="AW263" s="13" t="s">
        <v>30</v>
      </c>
      <c r="AX263" s="13" t="s">
        <v>73</v>
      </c>
      <c r="AY263" s="249" t="s">
        <v>147</v>
      </c>
    </row>
    <row r="264" s="15" customFormat="1">
      <c r="A264" s="15"/>
      <c r="B264" s="260"/>
      <c r="C264" s="261"/>
      <c r="D264" s="234" t="s">
        <v>155</v>
      </c>
      <c r="E264" s="262" t="s">
        <v>1</v>
      </c>
      <c r="F264" s="263" t="s">
        <v>163</v>
      </c>
      <c r="G264" s="261"/>
      <c r="H264" s="264">
        <v>2.8180000000000001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0" t="s">
        <v>155</v>
      </c>
      <c r="AU264" s="270" t="s">
        <v>83</v>
      </c>
      <c r="AV264" s="15" t="s">
        <v>153</v>
      </c>
      <c r="AW264" s="15" t="s">
        <v>30</v>
      </c>
      <c r="AX264" s="15" t="s">
        <v>81</v>
      </c>
      <c r="AY264" s="270" t="s">
        <v>147</v>
      </c>
    </row>
    <row r="265" s="2" customFormat="1" ht="24.15" customHeight="1">
      <c r="A265" s="38"/>
      <c r="B265" s="39"/>
      <c r="C265" s="220" t="s">
        <v>275</v>
      </c>
      <c r="D265" s="220" t="s">
        <v>149</v>
      </c>
      <c r="E265" s="221" t="s">
        <v>276</v>
      </c>
      <c r="F265" s="222" t="s">
        <v>277</v>
      </c>
      <c r="G265" s="223" t="s">
        <v>170</v>
      </c>
      <c r="H265" s="224">
        <v>3.6259999999999999</v>
      </c>
      <c r="I265" s="225"/>
      <c r="J265" s="226">
        <f>ROUND(I265*H265,2)</f>
        <v>0</v>
      </c>
      <c r="K265" s="227"/>
      <c r="L265" s="44"/>
      <c r="M265" s="228" t="s">
        <v>1</v>
      </c>
      <c r="N265" s="229" t="s">
        <v>40</v>
      </c>
      <c r="O265" s="92"/>
      <c r="P265" s="230">
        <f>O265*H265</f>
        <v>0</v>
      </c>
      <c r="Q265" s="230">
        <v>2.5018699999999998</v>
      </c>
      <c r="R265" s="230">
        <f>Q265*H265</f>
        <v>9.0717806199999984</v>
      </c>
      <c r="S265" s="230">
        <v>0</v>
      </c>
      <c r="T265" s="23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2" t="s">
        <v>153</v>
      </c>
      <c r="AT265" s="232" t="s">
        <v>149</v>
      </c>
      <c r="AU265" s="232" t="s">
        <v>83</v>
      </c>
      <c r="AY265" s="17" t="s">
        <v>147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7" t="s">
        <v>153</v>
      </c>
      <c r="BK265" s="233">
        <f>ROUND(I265*H265,2)</f>
        <v>0</v>
      </c>
      <c r="BL265" s="17" t="s">
        <v>153</v>
      </c>
      <c r="BM265" s="232" t="s">
        <v>278</v>
      </c>
    </row>
    <row r="266" s="2" customFormat="1">
      <c r="A266" s="38"/>
      <c r="B266" s="39"/>
      <c r="C266" s="40"/>
      <c r="D266" s="234" t="s">
        <v>154</v>
      </c>
      <c r="E266" s="40"/>
      <c r="F266" s="235" t="s">
        <v>277</v>
      </c>
      <c r="G266" s="40"/>
      <c r="H266" s="40"/>
      <c r="I266" s="236"/>
      <c r="J266" s="40"/>
      <c r="K266" s="40"/>
      <c r="L266" s="44"/>
      <c r="M266" s="237"/>
      <c r="N266" s="238"/>
      <c r="O266" s="92"/>
      <c r="P266" s="92"/>
      <c r="Q266" s="92"/>
      <c r="R266" s="92"/>
      <c r="S266" s="92"/>
      <c r="T266" s="93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154</v>
      </c>
      <c r="AU266" s="17" t="s">
        <v>83</v>
      </c>
    </row>
    <row r="267" s="13" customFormat="1">
      <c r="A267" s="13"/>
      <c r="B267" s="239"/>
      <c r="C267" s="240"/>
      <c r="D267" s="234" t="s">
        <v>155</v>
      </c>
      <c r="E267" s="241" t="s">
        <v>1</v>
      </c>
      <c r="F267" s="242" t="s">
        <v>267</v>
      </c>
      <c r="G267" s="240"/>
      <c r="H267" s="243">
        <v>3.6259999999999999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155</v>
      </c>
      <c r="AU267" s="249" t="s">
        <v>83</v>
      </c>
      <c r="AV267" s="13" t="s">
        <v>83</v>
      </c>
      <c r="AW267" s="13" t="s">
        <v>30</v>
      </c>
      <c r="AX267" s="13" t="s">
        <v>73</v>
      </c>
      <c r="AY267" s="249" t="s">
        <v>147</v>
      </c>
    </row>
    <row r="268" s="15" customFormat="1">
      <c r="A268" s="15"/>
      <c r="B268" s="260"/>
      <c r="C268" s="261"/>
      <c r="D268" s="234" t="s">
        <v>155</v>
      </c>
      <c r="E268" s="262" t="s">
        <v>1</v>
      </c>
      <c r="F268" s="263" t="s">
        <v>163</v>
      </c>
      <c r="G268" s="261"/>
      <c r="H268" s="264">
        <v>3.6259999999999999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0" t="s">
        <v>155</v>
      </c>
      <c r="AU268" s="270" t="s">
        <v>83</v>
      </c>
      <c r="AV268" s="15" t="s">
        <v>153</v>
      </c>
      <c r="AW268" s="15" t="s">
        <v>30</v>
      </c>
      <c r="AX268" s="15" t="s">
        <v>81</v>
      </c>
      <c r="AY268" s="270" t="s">
        <v>147</v>
      </c>
    </row>
    <row r="269" s="2" customFormat="1" ht="16.5" customHeight="1">
      <c r="A269" s="38"/>
      <c r="B269" s="39"/>
      <c r="C269" s="220" t="s">
        <v>215</v>
      </c>
      <c r="D269" s="220" t="s">
        <v>149</v>
      </c>
      <c r="E269" s="221" t="s">
        <v>279</v>
      </c>
      <c r="F269" s="222" t="s">
        <v>280</v>
      </c>
      <c r="G269" s="223" t="s">
        <v>236</v>
      </c>
      <c r="H269" s="224">
        <v>0.121</v>
      </c>
      <c r="I269" s="225"/>
      <c r="J269" s="226">
        <f>ROUND(I269*H269,2)</f>
        <v>0</v>
      </c>
      <c r="K269" s="227"/>
      <c r="L269" s="44"/>
      <c r="M269" s="228" t="s">
        <v>1</v>
      </c>
      <c r="N269" s="229" t="s">
        <v>40</v>
      </c>
      <c r="O269" s="92"/>
      <c r="P269" s="230">
        <f>O269*H269</f>
        <v>0</v>
      </c>
      <c r="Q269" s="230">
        <v>1.06277</v>
      </c>
      <c r="R269" s="230">
        <f>Q269*H269</f>
        <v>0.12859517000000001</v>
      </c>
      <c r="S269" s="230">
        <v>0</v>
      </c>
      <c r="T269" s="231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2" t="s">
        <v>153</v>
      </c>
      <c r="AT269" s="232" t="s">
        <v>149</v>
      </c>
      <c r="AU269" s="232" t="s">
        <v>83</v>
      </c>
      <c r="AY269" s="17" t="s">
        <v>147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7" t="s">
        <v>153</v>
      </c>
      <c r="BK269" s="233">
        <f>ROUND(I269*H269,2)</f>
        <v>0</v>
      </c>
      <c r="BL269" s="17" t="s">
        <v>153</v>
      </c>
      <c r="BM269" s="232" t="s">
        <v>281</v>
      </c>
    </row>
    <row r="270" s="2" customFormat="1">
      <c r="A270" s="38"/>
      <c r="B270" s="39"/>
      <c r="C270" s="40"/>
      <c r="D270" s="234" t="s">
        <v>154</v>
      </c>
      <c r="E270" s="40"/>
      <c r="F270" s="235" t="s">
        <v>280</v>
      </c>
      <c r="G270" s="40"/>
      <c r="H270" s="40"/>
      <c r="I270" s="236"/>
      <c r="J270" s="40"/>
      <c r="K270" s="40"/>
      <c r="L270" s="44"/>
      <c r="M270" s="237"/>
      <c r="N270" s="238"/>
      <c r="O270" s="92"/>
      <c r="P270" s="92"/>
      <c r="Q270" s="92"/>
      <c r="R270" s="92"/>
      <c r="S270" s="92"/>
      <c r="T270" s="93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154</v>
      </c>
      <c r="AU270" s="17" t="s">
        <v>83</v>
      </c>
    </row>
    <row r="271" s="13" customFormat="1">
      <c r="A271" s="13"/>
      <c r="B271" s="239"/>
      <c r="C271" s="240"/>
      <c r="D271" s="234" t="s">
        <v>155</v>
      </c>
      <c r="E271" s="241" t="s">
        <v>1</v>
      </c>
      <c r="F271" s="242" t="s">
        <v>282</v>
      </c>
      <c r="G271" s="240"/>
      <c r="H271" s="243">
        <v>0.121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155</v>
      </c>
      <c r="AU271" s="249" t="s">
        <v>83</v>
      </c>
      <c r="AV271" s="13" t="s">
        <v>83</v>
      </c>
      <c r="AW271" s="13" t="s">
        <v>30</v>
      </c>
      <c r="AX271" s="13" t="s">
        <v>73</v>
      </c>
      <c r="AY271" s="249" t="s">
        <v>147</v>
      </c>
    </row>
    <row r="272" s="15" customFormat="1">
      <c r="A272" s="15"/>
      <c r="B272" s="260"/>
      <c r="C272" s="261"/>
      <c r="D272" s="234" t="s">
        <v>155</v>
      </c>
      <c r="E272" s="262" t="s">
        <v>1</v>
      </c>
      <c r="F272" s="263" t="s">
        <v>163</v>
      </c>
      <c r="G272" s="261"/>
      <c r="H272" s="264">
        <v>0.121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0" t="s">
        <v>155</v>
      </c>
      <c r="AU272" s="270" t="s">
        <v>83</v>
      </c>
      <c r="AV272" s="15" t="s">
        <v>153</v>
      </c>
      <c r="AW272" s="15" t="s">
        <v>30</v>
      </c>
      <c r="AX272" s="15" t="s">
        <v>81</v>
      </c>
      <c r="AY272" s="270" t="s">
        <v>147</v>
      </c>
    </row>
    <row r="273" s="12" customFormat="1" ht="22.8" customHeight="1">
      <c r="A273" s="12"/>
      <c r="B273" s="204"/>
      <c r="C273" s="205"/>
      <c r="D273" s="206" t="s">
        <v>72</v>
      </c>
      <c r="E273" s="218" t="s">
        <v>167</v>
      </c>
      <c r="F273" s="218" t="s">
        <v>283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SUM(P274:P309)</f>
        <v>0</v>
      </c>
      <c r="Q273" s="212"/>
      <c r="R273" s="213">
        <f>SUM(R274:R309)</f>
        <v>2.5715141199999998</v>
      </c>
      <c r="S273" s="212"/>
      <c r="T273" s="214">
        <f>SUM(T274:T309)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81</v>
      </c>
      <c r="AT273" s="216" t="s">
        <v>72</v>
      </c>
      <c r="AU273" s="216" t="s">
        <v>81</v>
      </c>
      <c r="AY273" s="215" t="s">
        <v>147</v>
      </c>
      <c r="BK273" s="217">
        <f>SUM(BK274:BK309)</f>
        <v>0</v>
      </c>
    </row>
    <row r="274" s="2" customFormat="1" ht="24.15" customHeight="1">
      <c r="A274" s="38"/>
      <c r="B274" s="39"/>
      <c r="C274" s="220" t="s">
        <v>284</v>
      </c>
      <c r="D274" s="220" t="s">
        <v>149</v>
      </c>
      <c r="E274" s="221" t="s">
        <v>285</v>
      </c>
      <c r="F274" s="222" t="s">
        <v>286</v>
      </c>
      <c r="G274" s="223" t="s">
        <v>170</v>
      </c>
      <c r="H274" s="224">
        <v>0.29999999999999999</v>
      </c>
      <c r="I274" s="225"/>
      <c r="J274" s="226">
        <f>ROUND(I274*H274,2)</f>
        <v>0</v>
      </c>
      <c r="K274" s="227"/>
      <c r="L274" s="44"/>
      <c r="M274" s="228" t="s">
        <v>1</v>
      </c>
      <c r="N274" s="229" t="s">
        <v>40</v>
      </c>
      <c r="O274" s="92"/>
      <c r="P274" s="230">
        <f>O274*H274</f>
        <v>0</v>
      </c>
      <c r="Q274" s="230">
        <v>1.8775</v>
      </c>
      <c r="R274" s="230">
        <f>Q274*H274</f>
        <v>0.56324999999999992</v>
      </c>
      <c r="S274" s="230">
        <v>0</v>
      </c>
      <c r="T274" s="231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2" t="s">
        <v>153</v>
      </c>
      <c r="AT274" s="232" t="s">
        <v>149</v>
      </c>
      <c r="AU274" s="232" t="s">
        <v>83</v>
      </c>
      <c r="AY274" s="17" t="s">
        <v>147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7" t="s">
        <v>153</v>
      </c>
      <c r="BK274" s="233">
        <f>ROUND(I274*H274,2)</f>
        <v>0</v>
      </c>
      <c r="BL274" s="17" t="s">
        <v>153</v>
      </c>
      <c r="BM274" s="232" t="s">
        <v>287</v>
      </c>
    </row>
    <row r="275" s="2" customFormat="1">
      <c r="A275" s="38"/>
      <c r="B275" s="39"/>
      <c r="C275" s="40"/>
      <c r="D275" s="234" t="s">
        <v>154</v>
      </c>
      <c r="E275" s="40"/>
      <c r="F275" s="235" t="s">
        <v>286</v>
      </c>
      <c r="G275" s="40"/>
      <c r="H275" s="40"/>
      <c r="I275" s="236"/>
      <c r="J275" s="40"/>
      <c r="K275" s="40"/>
      <c r="L275" s="44"/>
      <c r="M275" s="237"/>
      <c r="N275" s="238"/>
      <c r="O275" s="92"/>
      <c r="P275" s="92"/>
      <c r="Q275" s="92"/>
      <c r="R275" s="92"/>
      <c r="S275" s="92"/>
      <c r="T275" s="93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154</v>
      </c>
      <c r="AU275" s="17" t="s">
        <v>83</v>
      </c>
    </row>
    <row r="276" s="13" customFormat="1">
      <c r="A276" s="13"/>
      <c r="B276" s="239"/>
      <c r="C276" s="240"/>
      <c r="D276" s="234" t="s">
        <v>155</v>
      </c>
      <c r="E276" s="241" t="s">
        <v>1</v>
      </c>
      <c r="F276" s="242" t="s">
        <v>288</v>
      </c>
      <c r="G276" s="240"/>
      <c r="H276" s="243">
        <v>0.29999999999999999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155</v>
      </c>
      <c r="AU276" s="249" t="s">
        <v>83</v>
      </c>
      <c r="AV276" s="13" t="s">
        <v>83</v>
      </c>
      <c r="AW276" s="13" t="s">
        <v>30</v>
      </c>
      <c r="AX276" s="13" t="s">
        <v>73</v>
      </c>
      <c r="AY276" s="249" t="s">
        <v>147</v>
      </c>
    </row>
    <row r="277" s="15" customFormat="1">
      <c r="A277" s="15"/>
      <c r="B277" s="260"/>
      <c r="C277" s="261"/>
      <c r="D277" s="234" t="s">
        <v>155</v>
      </c>
      <c r="E277" s="262" t="s">
        <v>1</v>
      </c>
      <c r="F277" s="263" t="s">
        <v>163</v>
      </c>
      <c r="G277" s="261"/>
      <c r="H277" s="264">
        <v>0.29999999999999999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0" t="s">
        <v>155</v>
      </c>
      <c r="AU277" s="270" t="s">
        <v>83</v>
      </c>
      <c r="AV277" s="15" t="s">
        <v>153</v>
      </c>
      <c r="AW277" s="15" t="s">
        <v>30</v>
      </c>
      <c r="AX277" s="15" t="s">
        <v>81</v>
      </c>
      <c r="AY277" s="270" t="s">
        <v>147</v>
      </c>
    </row>
    <row r="278" s="2" customFormat="1" ht="33" customHeight="1">
      <c r="A278" s="38"/>
      <c r="B278" s="39"/>
      <c r="C278" s="220" t="s">
        <v>219</v>
      </c>
      <c r="D278" s="220" t="s">
        <v>149</v>
      </c>
      <c r="E278" s="221" t="s">
        <v>289</v>
      </c>
      <c r="F278" s="222" t="s">
        <v>290</v>
      </c>
      <c r="G278" s="223" t="s">
        <v>223</v>
      </c>
      <c r="H278" s="224">
        <v>7.0860000000000003</v>
      </c>
      <c r="I278" s="225"/>
      <c r="J278" s="226">
        <f>ROUND(I278*H278,2)</f>
        <v>0</v>
      </c>
      <c r="K278" s="227"/>
      <c r="L278" s="44"/>
      <c r="M278" s="228" t="s">
        <v>1</v>
      </c>
      <c r="N278" s="229" t="s">
        <v>40</v>
      </c>
      <c r="O278" s="92"/>
      <c r="P278" s="230">
        <f>O278*H278</f>
        <v>0</v>
      </c>
      <c r="Q278" s="230">
        <v>0.1762</v>
      </c>
      <c r="R278" s="230">
        <f>Q278*H278</f>
        <v>1.2485531999999999</v>
      </c>
      <c r="S278" s="230">
        <v>0</v>
      </c>
      <c r="T278" s="23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2" t="s">
        <v>153</v>
      </c>
      <c r="AT278" s="232" t="s">
        <v>149</v>
      </c>
      <c r="AU278" s="232" t="s">
        <v>83</v>
      </c>
      <c r="AY278" s="17" t="s">
        <v>147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153</v>
      </c>
      <c r="BK278" s="233">
        <f>ROUND(I278*H278,2)</f>
        <v>0</v>
      </c>
      <c r="BL278" s="17" t="s">
        <v>153</v>
      </c>
      <c r="BM278" s="232" t="s">
        <v>291</v>
      </c>
    </row>
    <row r="279" s="2" customFormat="1">
      <c r="A279" s="38"/>
      <c r="B279" s="39"/>
      <c r="C279" s="40"/>
      <c r="D279" s="234" t="s">
        <v>154</v>
      </c>
      <c r="E279" s="40"/>
      <c r="F279" s="235" t="s">
        <v>290</v>
      </c>
      <c r="G279" s="40"/>
      <c r="H279" s="40"/>
      <c r="I279" s="236"/>
      <c r="J279" s="40"/>
      <c r="K279" s="40"/>
      <c r="L279" s="44"/>
      <c r="M279" s="237"/>
      <c r="N279" s="238"/>
      <c r="O279" s="92"/>
      <c r="P279" s="92"/>
      <c r="Q279" s="92"/>
      <c r="R279" s="92"/>
      <c r="S279" s="92"/>
      <c r="T279" s="9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154</v>
      </c>
      <c r="AU279" s="17" t="s">
        <v>83</v>
      </c>
    </row>
    <row r="280" s="13" customFormat="1">
      <c r="A280" s="13"/>
      <c r="B280" s="239"/>
      <c r="C280" s="240"/>
      <c r="D280" s="234" t="s">
        <v>155</v>
      </c>
      <c r="E280" s="241" t="s">
        <v>1</v>
      </c>
      <c r="F280" s="242" t="s">
        <v>292</v>
      </c>
      <c r="G280" s="240"/>
      <c r="H280" s="243">
        <v>0.30299999999999999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155</v>
      </c>
      <c r="AU280" s="249" t="s">
        <v>83</v>
      </c>
      <c r="AV280" s="13" t="s">
        <v>83</v>
      </c>
      <c r="AW280" s="13" t="s">
        <v>30</v>
      </c>
      <c r="AX280" s="13" t="s">
        <v>73</v>
      </c>
      <c r="AY280" s="249" t="s">
        <v>147</v>
      </c>
    </row>
    <row r="281" s="13" customFormat="1">
      <c r="A281" s="13"/>
      <c r="B281" s="239"/>
      <c r="C281" s="240"/>
      <c r="D281" s="234" t="s">
        <v>155</v>
      </c>
      <c r="E281" s="241" t="s">
        <v>1</v>
      </c>
      <c r="F281" s="242" t="s">
        <v>293</v>
      </c>
      <c r="G281" s="240"/>
      <c r="H281" s="243">
        <v>5.5800000000000001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155</v>
      </c>
      <c r="AU281" s="249" t="s">
        <v>83</v>
      </c>
      <c r="AV281" s="13" t="s">
        <v>83</v>
      </c>
      <c r="AW281" s="13" t="s">
        <v>30</v>
      </c>
      <c r="AX281" s="13" t="s">
        <v>73</v>
      </c>
      <c r="AY281" s="249" t="s">
        <v>147</v>
      </c>
    </row>
    <row r="282" s="13" customFormat="1">
      <c r="A282" s="13"/>
      <c r="B282" s="239"/>
      <c r="C282" s="240"/>
      <c r="D282" s="234" t="s">
        <v>155</v>
      </c>
      <c r="E282" s="241" t="s">
        <v>1</v>
      </c>
      <c r="F282" s="242" t="s">
        <v>294</v>
      </c>
      <c r="G282" s="240"/>
      <c r="H282" s="243">
        <v>1.2030000000000001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155</v>
      </c>
      <c r="AU282" s="249" t="s">
        <v>83</v>
      </c>
      <c r="AV282" s="13" t="s">
        <v>83</v>
      </c>
      <c r="AW282" s="13" t="s">
        <v>30</v>
      </c>
      <c r="AX282" s="13" t="s">
        <v>73</v>
      </c>
      <c r="AY282" s="249" t="s">
        <v>147</v>
      </c>
    </row>
    <row r="283" s="15" customFormat="1">
      <c r="A283" s="15"/>
      <c r="B283" s="260"/>
      <c r="C283" s="261"/>
      <c r="D283" s="234" t="s">
        <v>155</v>
      </c>
      <c r="E283" s="262" t="s">
        <v>1</v>
      </c>
      <c r="F283" s="263" t="s">
        <v>163</v>
      </c>
      <c r="G283" s="261"/>
      <c r="H283" s="264">
        <v>7.0860000000000003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0" t="s">
        <v>155</v>
      </c>
      <c r="AU283" s="270" t="s">
        <v>83</v>
      </c>
      <c r="AV283" s="15" t="s">
        <v>153</v>
      </c>
      <c r="AW283" s="15" t="s">
        <v>30</v>
      </c>
      <c r="AX283" s="15" t="s">
        <v>81</v>
      </c>
      <c r="AY283" s="270" t="s">
        <v>147</v>
      </c>
    </row>
    <row r="284" s="2" customFormat="1" ht="33" customHeight="1">
      <c r="A284" s="38"/>
      <c r="B284" s="39"/>
      <c r="C284" s="220" t="s">
        <v>295</v>
      </c>
      <c r="D284" s="220" t="s">
        <v>149</v>
      </c>
      <c r="E284" s="221" t="s">
        <v>296</v>
      </c>
      <c r="F284" s="222" t="s">
        <v>297</v>
      </c>
      <c r="G284" s="223" t="s">
        <v>298</v>
      </c>
      <c r="H284" s="224">
        <v>2</v>
      </c>
      <c r="I284" s="225"/>
      <c r="J284" s="226">
        <f>ROUND(I284*H284,2)</f>
        <v>0</v>
      </c>
      <c r="K284" s="227"/>
      <c r="L284" s="44"/>
      <c r="M284" s="228" t="s">
        <v>1</v>
      </c>
      <c r="N284" s="229" t="s">
        <v>40</v>
      </c>
      <c r="O284" s="92"/>
      <c r="P284" s="230">
        <f>O284*H284</f>
        <v>0</v>
      </c>
      <c r="Q284" s="230">
        <v>0.032349999999999997</v>
      </c>
      <c r="R284" s="230">
        <f>Q284*H284</f>
        <v>0.064699999999999994</v>
      </c>
      <c r="S284" s="230">
        <v>0</v>
      </c>
      <c r="T284" s="231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2" t="s">
        <v>153</v>
      </c>
      <c r="AT284" s="232" t="s">
        <v>149</v>
      </c>
      <c r="AU284" s="232" t="s">
        <v>83</v>
      </c>
      <c r="AY284" s="17" t="s">
        <v>147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7" t="s">
        <v>153</v>
      </c>
      <c r="BK284" s="233">
        <f>ROUND(I284*H284,2)</f>
        <v>0</v>
      </c>
      <c r="BL284" s="17" t="s">
        <v>153</v>
      </c>
      <c r="BM284" s="232" t="s">
        <v>299</v>
      </c>
    </row>
    <row r="285" s="2" customFormat="1">
      <c r="A285" s="38"/>
      <c r="B285" s="39"/>
      <c r="C285" s="40"/>
      <c r="D285" s="234" t="s">
        <v>154</v>
      </c>
      <c r="E285" s="40"/>
      <c r="F285" s="235" t="s">
        <v>297</v>
      </c>
      <c r="G285" s="40"/>
      <c r="H285" s="40"/>
      <c r="I285" s="236"/>
      <c r="J285" s="40"/>
      <c r="K285" s="40"/>
      <c r="L285" s="44"/>
      <c r="M285" s="237"/>
      <c r="N285" s="238"/>
      <c r="O285" s="92"/>
      <c r="P285" s="92"/>
      <c r="Q285" s="92"/>
      <c r="R285" s="92"/>
      <c r="S285" s="92"/>
      <c r="T285" s="9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154</v>
      </c>
      <c r="AU285" s="17" t="s">
        <v>83</v>
      </c>
    </row>
    <row r="286" s="2" customFormat="1" ht="24.15" customHeight="1">
      <c r="A286" s="38"/>
      <c r="B286" s="39"/>
      <c r="C286" s="220" t="s">
        <v>224</v>
      </c>
      <c r="D286" s="220" t="s">
        <v>149</v>
      </c>
      <c r="E286" s="221" t="s">
        <v>300</v>
      </c>
      <c r="F286" s="222" t="s">
        <v>301</v>
      </c>
      <c r="G286" s="223" t="s">
        <v>236</v>
      </c>
      <c r="H286" s="224">
        <v>0.039</v>
      </c>
      <c r="I286" s="225"/>
      <c r="J286" s="226">
        <f>ROUND(I286*H286,2)</f>
        <v>0</v>
      </c>
      <c r="K286" s="227"/>
      <c r="L286" s="44"/>
      <c r="M286" s="228" t="s">
        <v>1</v>
      </c>
      <c r="N286" s="229" t="s">
        <v>40</v>
      </c>
      <c r="O286" s="92"/>
      <c r="P286" s="230">
        <f>O286*H286</f>
        <v>0</v>
      </c>
      <c r="Q286" s="230">
        <v>1.0900000000000001</v>
      </c>
      <c r="R286" s="230">
        <f>Q286*H286</f>
        <v>0.042510000000000006</v>
      </c>
      <c r="S286" s="230">
        <v>0</v>
      </c>
      <c r="T286" s="231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2" t="s">
        <v>153</v>
      </c>
      <c r="AT286" s="232" t="s">
        <v>149</v>
      </c>
      <c r="AU286" s="232" t="s">
        <v>83</v>
      </c>
      <c r="AY286" s="17" t="s">
        <v>147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7" t="s">
        <v>153</v>
      </c>
      <c r="BK286" s="233">
        <f>ROUND(I286*H286,2)</f>
        <v>0</v>
      </c>
      <c r="BL286" s="17" t="s">
        <v>153</v>
      </c>
      <c r="BM286" s="232" t="s">
        <v>302</v>
      </c>
    </row>
    <row r="287" s="2" customFormat="1">
      <c r="A287" s="38"/>
      <c r="B287" s="39"/>
      <c r="C287" s="40"/>
      <c r="D287" s="234" t="s">
        <v>154</v>
      </c>
      <c r="E287" s="40"/>
      <c r="F287" s="235" t="s">
        <v>301</v>
      </c>
      <c r="G287" s="40"/>
      <c r="H287" s="40"/>
      <c r="I287" s="236"/>
      <c r="J287" s="40"/>
      <c r="K287" s="40"/>
      <c r="L287" s="44"/>
      <c r="M287" s="237"/>
      <c r="N287" s="238"/>
      <c r="O287" s="92"/>
      <c r="P287" s="92"/>
      <c r="Q287" s="92"/>
      <c r="R287" s="92"/>
      <c r="S287" s="92"/>
      <c r="T287" s="9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154</v>
      </c>
      <c r="AU287" s="17" t="s">
        <v>83</v>
      </c>
    </row>
    <row r="288" s="13" customFormat="1">
      <c r="A288" s="13"/>
      <c r="B288" s="239"/>
      <c r="C288" s="240"/>
      <c r="D288" s="234" t="s">
        <v>155</v>
      </c>
      <c r="E288" s="241" t="s">
        <v>1</v>
      </c>
      <c r="F288" s="242" t="s">
        <v>303</v>
      </c>
      <c r="G288" s="240"/>
      <c r="H288" s="243">
        <v>0.039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155</v>
      </c>
      <c r="AU288" s="249" t="s">
        <v>83</v>
      </c>
      <c r="AV288" s="13" t="s">
        <v>83</v>
      </c>
      <c r="AW288" s="13" t="s">
        <v>30</v>
      </c>
      <c r="AX288" s="13" t="s">
        <v>73</v>
      </c>
      <c r="AY288" s="249" t="s">
        <v>147</v>
      </c>
    </row>
    <row r="289" s="15" customFormat="1">
      <c r="A289" s="15"/>
      <c r="B289" s="260"/>
      <c r="C289" s="261"/>
      <c r="D289" s="234" t="s">
        <v>155</v>
      </c>
      <c r="E289" s="262" t="s">
        <v>1</v>
      </c>
      <c r="F289" s="263" t="s">
        <v>163</v>
      </c>
      <c r="G289" s="261"/>
      <c r="H289" s="264">
        <v>0.039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0" t="s">
        <v>155</v>
      </c>
      <c r="AU289" s="270" t="s">
        <v>83</v>
      </c>
      <c r="AV289" s="15" t="s">
        <v>153</v>
      </c>
      <c r="AW289" s="15" t="s">
        <v>30</v>
      </c>
      <c r="AX289" s="15" t="s">
        <v>81</v>
      </c>
      <c r="AY289" s="270" t="s">
        <v>147</v>
      </c>
    </row>
    <row r="290" s="2" customFormat="1" ht="24.15" customHeight="1">
      <c r="A290" s="38"/>
      <c r="B290" s="39"/>
      <c r="C290" s="220" t="s">
        <v>304</v>
      </c>
      <c r="D290" s="220" t="s">
        <v>149</v>
      </c>
      <c r="E290" s="221" t="s">
        <v>305</v>
      </c>
      <c r="F290" s="222" t="s">
        <v>306</v>
      </c>
      <c r="G290" s="223" t="s">
        <v>223</v>
      </c>
      <c r="H290" s="224">
        <v>6.7290000000000001</v>
      </c>
      <c r="I290" s="225"/>
      <c r="J290" s="226">
        <f>ROUND(I290*H290,2)</f>
        <v>0</v>
      </c>
      <c r="K290" s="227"/>
      <c r="L290" s="44"/>
      <c r="M290" s="228" t="s">
        <v>1</v>
      </c>
      <c r="N290" s="229" t="s">
        <v>40</v>
      </c>
      <c r="O290" s="92"/>
      <c r="P290" s="230">
        <f>O290*H290</f>
        <v>0</v>
      </c>
      <c r="Q290" s="230">
        <v>0.069980000000000001</v>
      </c>
      <c r="R290" s="230">
        <f>Q290*H290</f>
        <v>0.47089542000000001</v>
      </c>
      <c r="S290" s="230">
        <v>0</v>
      </c>
      <c r="T290" s="23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2" t="s">
        <v>153</v>
      </c>
      <c r="AT290" s="232" t="s">
        <v>149</v>
      </c>
      <c r="AU290" s="232" t="s">
        <v>83</v>
      </c>
      <c r="AY290" s="17" t="s">
        <v>147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153</v>
      </c>
      <c r="BK290" s="233">
        <f>ROUND(I290*H290,2)</f>
        <v>0</v>
      </c>
      <c r="BL290" s="17" t="s">
        <v>153</v>
      </c>
      <c r="BM290" s="232" t="s">
        <v>307</v>
      </c>
    </row>
    <row r="291" s="2" customFormat="1">
      <c r="A291" s="38"/>
      <c r="B291" s="39"/>
      <c r="C291" s="40"/>
      <c r="D291" s="234" t="s">
        <v>154</v>
      </c>
      <c r="E291" s="40"/>
      <c r="F291" s="235" t="s">
        <v>306</v>
      </c>
      <c r="G291" s="40"/>
      <c r="H291" s="40"/>
      <c r="I291" s="236"/>
      <c r="J291" s="40"/>
      <c r="K291" s="40"/>
      <c r="L291" s="44"/>
      <c r="M291" s="237"/>
      <c r="N291" s="238"/>
      <c r="O291" s="92"/>
      <c r="P291" s="92"/>
      <c r="Q291" s="92"/>
      <c r="R291" s="92"/>
      <c r="S291" s="92"/>
      <c r="T291" s="9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154</v>
      </c>
      <c r="AU291" s="17" t="s">
        <v>83</v>
      </c>
    </row>
    <row r="292" s="13" customFormat="1">
      <c r="A292" s="13"/>
      <c r="B292" s="239"/>
      <c r="C292" s="240"/>
      <c r="D292" s="234" t="s">
        <v>155</v>
      </c>
      <c r="E292" s="241" t="s">
        <v>1</v>
      </c>
      <c r="F292" s="242" t="s">
        <v>308</v>
      </c>
      <c r="G292" s="240"/>
      <c r="H292" s="243">
        <v>6.0209999999999999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155</v>
      </c>
      <c r="AU292" s="249" t="s">
        <v>83</v>
      </c>
      <c r="AV292" s="13" t="s">
        <v>83</v>
      </c>
      <c r="AW292" s="13" t="s">
        <v>30</v>
      </c>
      <c r="AX292" s="13" t="s">
        <v>73</v>
      </c>
      <c r="AY292" s="249" t="s">
        <v>147</v>
      </c>
    </row>
    <row r="293" s="13" customFormat="1">
      <c r="A293" s="13"/>
      <c r="B293" s="239"/>
      <c r="C293" s="240"/>
      <c r="D293" s="234" t="s">
        <v>155</v>
      </c>
      <c r="E293" s="241" t="s">
        <v>1</v>
      </c>
      <c r="F293" s="242" t="s">
        <v>309</v>
      </c>
      <c r="G293" s="240"/>
      <c r="H293" s="243">
        <v>3.3079999999999998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155</v>
      </c>
      <c r="AU293" s="249" t="s">
        <v>83</v>
      </c>
      <c r="AV293" s="13" t="s">
        <v>83</v>
      </c>
      <c r="AW293" s="13" t="s">
        <v>30</v>
      </c>
      <c r="AX293" s="13" t="s">
        <v>73</v>
      </c>
      <c r="AY293" s="249" t="s">
        <v>147</v>
      </c>
    </row>
    <row r="294" s="14" customFormat="1">
      <c r="A294" s="14"/>
      <c r="B294" s="250"/>
      <c r="C294" s="251"/>
      <c r="D294" s="234" t="s">
        <v>155</v>
      </c>
      <c r="E294" s="252" t="s">
        <v>1</v>
      </c>
      <c r="F294" s="253" t="s">
        <v>310</v>
      </c>
      <c r="G294" s="251"/>
      <c r="H294" s="252" t="s">
        <v>1</v>
      </c>
      <c r="I294" s="254"/>
      <c r="J294" s="251"/>
      <c r="K294" s="251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155</v>
      </c>
      <c r="AU294" s="259" t="s">
        <v>83</v>
      </c>
      <c r="AV294" s="14" t="s">
        <v>81</v>
      </c>
      <c r="AW294" s="14" t="s">
        <v>30</v>
      </c>
      <c r="AX294" s="14" t="s">
        <v>73</v>
      </c>
      <c r="AY294" s="259" t="s">
        <v>147</v>
      </c>
    </row>
    <row r="295" s="13" customFormat="1">
      <c r="A295" s="13"/>
      <c r="B295" s="239"/>
      <c r="C295" s="240"/>
      <c r="D295" s="234" t="s">
        <v>155</v>
      </c>
      <c r="E295" s="241" t="s">
        <v>1</v>
      </c>
      <c r="F295" s="242" t="s">
        <v>311</v>
      </c>
      <c r="G295" s="240"/>
      <c r="H295" s="243">
        <v>-2.6000000000000001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155</v>
      </c>
      <c r="AU295" s="249" t="s">
        <v>83</v>
      </c>
      <c r="AV295" s="13" t="s">
        <v>83</v>
      </c>
      <c r="AW295" s="13" t="s">
        <v>30</v>
      </c>
      <c r="AX295" s="13" t="s">
        <v>73</v>
      </c>
      <c r="AY295" s="249" t="s">
        <v>147</v>
      </c>
    </row>
    <row r="296" s="15" customFormat="1">
      <c r="A296" s="15"/>
      <c r="B296" s="260"/>
      <c r="C296" s="261"/>
      <c r="D296" s="234" t="s">
        <v>155</v>
      </c>
      <c r="E296" s="262" t="s">
        <v>1</v>
      </c>
      <c r="F296" s="263" t="s">
        <v>163</v>
      </c>
      <c r="G296" s="261"/>
      <c r="H296" s="264">
        <v>6.7290000000000001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0" t="s">
        <v>155</v>
      </c>
      <c r="AU296" s="270" t="s">
        <v>83</v>
      </c>
      <c r="AV296" s="15" t="s">
        <v>153</v>
      </c>
      <c r="AW296" s="15" t="s">
        <v>30</v>
      </c>
      <c r="AX296" s="15" t="s">
        <v>81</v>
      </c>
      <c r="AY296" s="270" t="s">
        <v>147</v>
      </c>
    </row>
    <row r="297" s="2" customFormat="1" ht="24.15" customHeight="1">
      <c r="A297" s="38"/>
      <c r="B297" s="39"/>
      <c r="C297" s="220" t="s">
        <v>237</v>
      </c>
      <c r="D297" s="220" t="s">
        <v>149</v>
      </c>
      <c r="E297" s="221" t="s">
        <v>312</v>
      </c>
      <c r="F297" s="222" t="s">
        <v>313</v>
      </c>
      <c r="G297" s="223" t="s">
        <v>223</v>
      </c>
      <c r="H297" s="224">
        <v>1.3500000000000001</v>
      </c>
      <c r="I297" s="225"/>
      <c r="J297" s="226">
        <f>ROUND(I297*H297,2)</f>
        <v>0</v>
      </c>
      <c r="K297" s="227"/>
      <c r="L297" s="44"/>
      <c r="M297" s="228" t="s">
        <v>1</v>
      </c>
      <c r="N297" s="229" t="s">
        <v>40</v>
      </c>
      <c r="O297" s="92"/>
      <c r="P297" s="230">
        <f>O297*H297</f>
        <v>0</v>
      </c>
      <c r="Q297" s="230">
        <v>0.079210000000000003</v>
      </c>
      <c r="R297" s="230">
        <f>Q297*H297</f>
        <v>0.10693350000000002</v>
      </c>
      <c r="S297" s="230">
        <v>0</v>
      </c>
      <c r="T297" s="231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2" t="s">
        <v>153</v>
      </c>
      <c r="AT297" s="232" t="s">
        <v>149</v>
      </c>
      <c r="AU297" s="232" t="s">
        <v>83</v>
      </c>
      <c r="AY297" s="17" t="s">
        <v>147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7" t="s">
        <v>153</v>
      </c>
      <c r="BK297" s="233">
        <f>ROUND(I297*H297,2)</f>
        <v>0</v>
      </c>
      <c r="BL297" s="17" t="s">
        <v>153</v>
      </c>
      <c r="BM297" s="232" t="s">
        <v>314</v>
      </c>
    </row>
    <row r="298" s="2" customFormat="1">
      <c r="A298" s="38"/>
      <c r="B298" s="39"/>
      <c r="C298" s="40"/>
      <c r="D298" s="234" t="s">
        <v>154</v>
      </c>
      <c r="E298" s="40"/>
      <c r="F298" s="235" t="s">
        <v>313</v>
      </c>
      <c r="G298" s="40"/>
      <c r="H298" s="40"/>
      <c r="I298" s="236"/>
      <c r="J298" s="40"/>
      <c r="K298" s="40"/>
      <c r="L298" s="44"/>
      <c r="M298" s="237"/>
      <c r="N298" s="238"/>
      <c r="O298" s="92"/>
      <c r="P298" s="92"/>
      <c r="Q298" s="92"/>
      <c r="R298" s="92"/>
      <c r="S298" s="92"/>
      <c r="T298" s="93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154</v>
      </c>
      <c r="AU298" s="17" t="s">
        <v>83</v>
      </c>
    </row>
    <row r="299" s="13" customFormat="1">
      <c r="A299" s="13"/>
      <c r="B299" s="239"/>
      <c r="C299" s="240"/>
      <c r="D299" s="234" t="s">
        <v>155</v>
      </c>
      <c r="E299" s="241" t="s">
        <v>1</v>
      </c>
      <c r="F299" s="242" t="s">
        <v>315</v>
      </c>
      <c r="G299" s="240"/>
      <c r="H299" s="243">
        <v>1.3500000000000001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155</v>
      </c>
      <c r="AU299" s="249" t="s">
        <v>83</v>
      </c>
      <c r="AV299" s="13" t="s">
        <v>83</v>
      </c>
      <c r="AW299" s="13" t="s">
        <v>30</v>
      </c>
      <c r="AX299" s="13" t="s">
        <v>73</v>
      </c>
      <c r="AY299" s="249" t="s">
        <v>147</v>
      </c>
    </row>
    <row r="300" s="15" customFormat="1">
      <c r="A300" s="15"/>
      <c r="B300" s="260"/>
      <c r="C300" s="261"/>
      <c r="D300" s="234" t="s">
        <v>155</v>
      </c>
      <c r="E300" s="262" t="s">
        <v>1</v>
      </c>
      <c r="F300" s="263" t="s">
        <v>163</v>
      </c>
      <c r="G300" s="261"/>
      <c r="H300" s="264">
        <v>1.3500000000000001</v>
      </c>
      <c r="I300" s="265"/>
      <c r="J300" s="261"/>
      <c r="K300" s="261"/>
      <c r="L300" s="266"/>
      <c r="M300" s="267"/>
      <c r="N300" s="268"/>
      <c r="O300" s="268"/>
      <c r="P300" s="268"/>
      <c r="Q300" s="268"/>
      <c r="R300" s="268"/>
      <c r="S300" s="268"/>
      <c r="T300" s="269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0" t="s">
        <v>155</v>
      </c>
      <c r="AU300" s="270" t="s">
        <v>83</v>
      </c>
      <c r="AV300" s="15" t="s">
        <v>153</v>
      </c>
      <c r="AW300" s="15" t="s">
        <v>30</v>
      </c>
      <c r="AX300" s="15" t="s">
        <v>81</v>
      </c>
      <c r="AY300" s="270" t="s">
        <v>147</v>
      </c>
    </row>
    <row r="301" s="2" customFormat="1" ht="24.15" customHeight="1">
      <c r="A301" s="38"/>
      <c r="B301" s="39"/>
      <c r="C301" s="220" t="s">
        <v>316</v>
      </c>
      <c r="D301" s="220" t="s">
        <v>149</v>
      </c>
      <c r="E301" s="221" t="s">
        <v>317</v>
      </c>
      <c r="F301" s="222" t="s">
        <v>318</v>
      </c>
      <c r="G301" s="223" t="s">
        <v>223</v>
      </c>
      <c r="H301" s="224">
        <v>1.1000000000000001</v>
      </c>
      <c r="I301" s="225"/>
      <c r="J301" s="226">
        <f>ROUND(I301*H301,2)</f>
        <v>0</v>
      </c>
      <c r="K301" s="227"/>
      <c r="L301" s="44"/>
      <c r="M301" s="228" t="s">
        <v>1</v>
      </c>
      <c r="N301" s="229" t="s">
        <v>40</v>
      </c>
      <c r="O301" s="92"/>
      <c r="P301" s="230">
        <f>O301*H301</f>
        <v>0</v>
      </c>
      <c r="Q301" s="230">
        <v>0.052519999999999997</v>
      </c>
      <c r="R301" s="230">
        <f>Q301*H301</f>
        <v>0.057772000000000004</v>
      </c>
      <c r="S301" s="230">
        <v>0</v>
      </c>
      <c r="T301" s="23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2" t="s">
        <v>153</v>
      </c>
      <c r="AT301" s="232" t="s">
        <v>149</v>
      </c>
      <c r="AU301" s="232" t="s">
        <v>83</v>
      </c>
      <c r="AY301" s="17" t="s">
        <v>147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7" t="s">
        <v>153</v>
      </c>
      <c r="BK301" s="233">
        <f>ROUND(I301*H301,2)</f>
        <v>0</v>
      </c>
      <c r="BL301" s="17" t="s">
        <v>153</v>
      </c>
      <c r="BM301" s="232" t="s">
        <v>319</v>
      </c>
    </row>
    <row r="302" s="2" customFormat="1">
      <c r="A302" s="38"/>
      <c r="B302" s="39"/>
      <c r="C302" s="40"/>
      <c r="D302" s="234" t="s">
        <v>154</v>
      </c>
      <c r="E302" s="40"/>
      <c r="F302" s="235" t="s">
        <v>318</v>
      </c>
      <c r="G302" s="40"/>
      <c r="H302" s="40"/>
      <c r="I302" s="236"/>
      <c r="J302" s="40"/>
      <c r="K302" s="40"/>
      <c r="L302" s="44"/>
      <c r="M302" s="237"/>
      <c r="N302" s="238"/>
      <c r="O302" s="92"/>
      <c r="P302" s="92"/>
      <c r="Q302" s="92"/>
      <c r="R302" s="92"/>
      <c r="S302" s="92"/>
      <c r="T302" s="93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154</v>
      </c>
      <c r="AU302" s="17" t="s">
        <v>83</v>
      </c>
    </row>
    <row r="303" s="14" customFormat="1">
      <c r="A303" s="14"/>
      <c r="B303" s="250"/>
      <c r="C303" s="251"/>
      <c r="D303" s="234" t="s">
        <v>155</v>
      </c>
      <c r="E303" s="252" t="s">
        <v>1</v>
      </c>
      <c r="F303" s="253" t="s">
        <v>320</v>
      </c>
      <c r="G303" s="251"/>
      <c r="H303" s="252" t="s">
        <v>1</v>
      </c>
      <c r="I303" s="254"/>
      <c r="J303" s="251"/>
      <c r="K303" s="251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155</v>
      </c>
      <c r="AU303" s="259" t="s">
        <v>83</v>
      </c>
      <c r="AV303" s="14" t="s">
        <v>81</v>
      </c>
      <c r="AW303" s="14" t="s">
        <v>30</v>
      </c>
      <c r="AX303" s="14" t="s">
        <v>73</v>
      </c>
      <c r="AY303" s="259" t="s">
        <v>147</v>
      </c>
    </row>
    <row r="304" s="13" customFormat="1">
      <c r="A304" s="13"/>
      <c r="B304" s="239"/>
      <c r="C304" s="240"/>
      <c r="D304" s="234" t="s">
        <v>155</v>
      </c>
      <c r="E304" s="241" t="s">
        <v>1</v>
      </c>
      <c r="F304" s="242" t="s">
        <v>321</v>
      </c>
      <c r="G304" s="240"/>
      <c r="H304" s="243">
        <v>1.1000000000000001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155</v>
      </c>
      <c r="AU304" s="249" t="s">
        <v>83</v>
      </c>
      <c r="AV304" s="13" t="s">
        <v>83</v>
      </c>
      <c r="AW304" s="13" t="s">
        <v>30</v>
      </c>
      <c r="AX304" s="13" t="s">
        <v>73</v>
      </c>
      <c r="AY304" s="249" t="s">
        <v>147</v>
      </c>
    </row>
    <row r="305" s="15" customFormat="1">
      <c r="A305" s="15"/>
      <c r="B305" s="260"/>
      <c r="C305" s="261"/>
      <c r="D305" s="234" t="s">
        <v>155</v>
      </c>
      <c r="E305" s="262" t="s">
        <v>1</v>
      </c>
      <c r="F305" s="263" t="s">
        <v>163</v>
      </c>
      <c r="G305" s="261"/>
      <c r="H305" s="264">
        <v>1.1000000000000001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0" t="s">
        <v>155</v>
      </c>
      <c r="AU305" s="270" t="s">
        <v>83</v>
      </c>
      <c r="AV305" s="15" t="s">
        <v>153</v>
      </c>
      <c r="AW305" s="15" t="s">
        <v>30</v>
      </c>
      <c r="AX305" s="15" t="s">
        <v>81</v>
      </c>
      <c r="AY305" s="270" t="s">
        <v>147</v>
      </c>
    </row>
    <row r="306" s="2" customFormat="1" ht="37.8" customHeight="1">
      <c r="A306" s="38"/>
      <c r="B306" s="39"/>
      <c r="C306" s="220" t="s">
        <v>241</v>
      </c>
      <c r="D306" s="220" t="s">
        <v>149</v>
      </c>
      <c r="E306" s="221" t="s">
        <v>322</v>
      </c>
      <c r="F306" s="222" t="s">
        <v>323</v>
      </c>
      <c r="G306" s="223" t="s">
        <v>298</v>
      </c>
      <c r="H306" s="224">
        <v>1</v>
      </c>
      <c r="I306" s="225"/>
      <c r="J306" s="226">
        <f>ROUND(I306*H306,2)</f>
        <v>0</v>
      </c>
      <c r="K306" s="227"/>
      <c r="L306" s="44"/>
      <c r="M306" s="228" t="s">
        <v>1</v>
      </c>
      <c r="N306" s="229" t="s">
        <v>40</v>
      </c>
      <c r="O306" s="92"/>
      <c r="P306" s="230">
        <f>O306*H306</f>
        <v>0</v>
      </c>
      <c r="Q306" s="230">
        <v>0.016899999999999998</v>
      </c>
      <c r="R306" s="230">
        <f>Q306*H306</f>
        <v>0.016899999999999998</v>
      </c>
      <c r="S306" s="230">
        <v>0</v>
      </c>
      <c r="T306" s="231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2" t="s">
        <v>153</v>
      </c>
      <c r="AT306" s="232" t="s">
        <v>149</v>
      </c>
      <c r="AU306" s="232" t="s">
        <v>83</v>
      </c>
      <c r="AY306" s="17" t="s">
        <v>147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7" t="s">
        <v>153</v>
      </c>
      <c r="BK306" s="233">
        <f>ROUND(I306*H306,2)</f>
        <v>0</v>
      </c>
      <c r="BL306" s="17" t="s">
        <v>153</v>
      </c>
      <c r="BM306" s="232" t="s">
        <v>324</v>
      </c>
    </row>
    <row r="307" s="2" customFormat="1">
      <c r="A307" s="38"/>
      <c r="B307" s="39"/>
      <c r="C307" s="40"/>
      <c r="D307" s="234" t="s">
        <v>154</v>
      </c>
      <c r="E307" s="40"/>
      <c r="F307" s="235" t="s">
        <v>323</v>
      </c>
      <c r="G307" s="40"/>
      <c r="H307" s="40"/>
      <c r="I307" s="236"/>
      <c r="J307" s="40"/>
      <c r="K307" s="40"/>
      <c r="L307" s="44"/>
      <c r="M307" s="237"/>
      <c r="N307" s="238"/>
      <c r="O307" s="92"/>
      <c r="P307" s="92"/>
      <c r="Q307" s="92"/>
      <c r="R307" s="92"/>
      <c r="S307" s="92"/>
      <c r="T307" s="9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154</v>
      </c>
      <c r="AU307" s="17" t="s">
        <v>83</v>
      </c>
    </row>
    <row r="308" s="2" customFormat="1" ht="16.5" customHeight="1">
      <c r="A308" s="38"/>
      <c r="B308" s="39"/>
      <c r="C308" s="271" t="s">
        <v>325</v>
      </c>
      <c r="D308" s="271" t="s">
        <v>253</v>
      </c>
      <c r="E308" s="272" t="s">
        <v>326</v>
      </c>
      <c r="F308" s="273" t="s">
        <v>327</v>
      </c>
      <c r="G308" s="274" t="s">
        <v>298</v>
      </c>
      <c r="H308" s="275">
        <v>1</v>
      </c>
      <c r="I308" s="276"/>
      <c r="J308" s="277">
        <f>ROUND(I308*H308,2)</f>
        <v>0</v>
      </c>
      <c r="K308" s="278"/>
      <c r="L308" s="279"/>
      <c r="M308" s="280" t="s">
        <v>1</v>
      </c>
      <c r="N308" s="281" t="s">
        <v>40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2" t="s">
        <v>171</v>
      </c>
      <c r="AT308" s="232" t="s">
        <v>253</v>
      </c>
      <c r="AU308" s="232" t="s">
        <v>83</v>
      </c>
      <c r="AY308" s="17" t="s">
        <v>147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7" t="s">
        <v>153</v>
      </c>
      <c r="BK308" s="233">
        <f>ROUND(I308*H308,2)</f>
        <v>0</v>
      </c>
      <c r="BL308" s="17" t="s">
        <v>153</v>
      </c>
      <c r="BM308" s="232" t="s">
        <v>328</v>
      </c>
    </row>
    <row r="309" s="2" customFormat="1">
      <c r="A309" s="38"/>
      <c r="B309" s="39"/>
      <c r="C309" s="40"/>
      <c r="D309" s="234" t="s">
        <v>154</v>
      </c>
      <c r="E309" s="40"/>
      <c r="F309" s="235" t="s">
        <v>327</v>
      </c>
      <c r="G309" s="40"/>
      <c r="H309" s="40"/>
      <c r="I309" s="236"/>
      <c r="J309" s="40"/>
      <c r="K309" s="40"/>
      <c r="L309" s="44"/>
      <c r="M309" s="237"/>
      <c r="N309" s="238"/>
      <c r="O309" s="92"/>
      <c r="P309" s="92"/>
      <c r="Q309" s="92"/>
      <c r="R309" s="92"/>
      <c r="S309" s="92"/>
      <c r="T309" s="9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154</v>
      </c>
      <c r="AU309" s="17" t="s">
        <v>83</v>
      </c>
    </row>
    <row r="310" s="12" customFormat="1" ht="22.8" customHeight="1">
      <c r="A310" s="12"/>
      <c r="B310" s="204"/>
      <c r="C310" s="205"/>
      <c r="D310" s="206" t="s">
        <v>72</v>
      </c>
      <c r="E310" s="218" t="s">
        <v>153</v>
      </c>
      <c r="F310" s="218" t="s">
        <v>329</v>
      </c>
      <c r="G310" s="205"/>
      <c r="H310" s="205"/>
      <c r="I310" s="208"/>
      <c r="J310" s="219">
        <f>BK310</f>
        <v>0</v>
      </c>
      <c r="K310" s="205"/>
      <c r="L310" s="210"/>
      <c r="M310" s="211"/>
      <c r="N310" s="212"/>
      <c r="O310" s="212"/>
      <c r="P310" s="213">
        <f>SUM(P311:P336)</f>
        <v>0</v>
      </c>
      <c r="Q310" s="212"/>
      <c r="R310" s="213">
        <f>SUM(R311:R336)</f>
        <v>50.173741420000006</v>
      </c>
      <c r="S310" s="212"/>
      <c r="T310" s="214">
        <f>SUM(T311:T336)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5" t="s">
        <v>81</v>
      </c>
      <c r="AT310" s="216" t="s">
        <v>72</v>
      </c>
      <c r="AU310" s="216" t="s">
        <v>81</v>
      </c>
      <c r="AY310" s="215" t="s">
        <v>147</v>
      </c>
      <c r="BK310" s="217">
        <f>SUM(BK311:BK336)</f>
        <v>0</v>
      </c>
    </row>
    <row r="311" s="2" customFormat="1" ht="16.5" customHeight="1">
      <c r="A311" s="38"/>
      <c r="B311" s="39"/>
      <c r="C311" s="220" t="s">
        <v>244</v>
      </c>
      <c r="D311" s="220" t="s">
        <v>149</v>
      </c>
      <c r="E311" s="221" t="s">
        <v>330</v>
      </c>
      <c r="F311" s="222" t="s">
        <v>331</v>
      </c>
      <c r="G311" s="223" t="s">
        <v>170</v>
      </c>
      <c r="H311" s="224">
        <v>0.02</v>
      </c>
      <c r="I311" s="225"/>
      <c r="J311" s="226">
        <f>ROUND(I311*H311,2)</f>
        <v>0</v>
      </c>
      <c r="K311" s="227"/>
      <c r="L311" s="44"/>
      <c r="M311" s="228" t="s">
        <v>1</v>
      </c>
      <c r="N311" s="229" t="s">
        <v>40</v>
      </c>
      <c r="O311" s="92"/>
      <c r="P311" s="230">
        <f>O311*H311</f>
        <v>0</v>
      </c>
      <c r="Q311" s="230">
        <v>2.3011300000000001</v>
      </c>
      <c r="R311" s="230">
        <f>Q311*H311</f>
        <v>0.046022600000000004</v>
      </c>
      <c r="S311" s="230">
        <v>0</v>
      </c>
      <c r="T311" s="23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2" t="s">
        <v>153</v>
      </c>
      <c r="AT311" s="232" t="s">
        <v>149</v>
      </c>
      <c r="AU311" s="232" t="s">
        <v>83</v>
      </c>
      <c r="AY311" s="17" t="s">
        <v>147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153</v>
      </c>
      <c r="BK311" s="233">
        <f>ROUND(I311*H311,2)</f>
        <v>0</v>
      </c>
      <c r="BL311" s="17" t="s">
        <v>153</v>
      </c>
      <c r="BM311" s="232" t="s">
        <v>332</v>
      </c>
    </row>
    <row r="312" s="2" customFormat="1">
      <c r="A312" s="38"/>
      <c r="B312" s="39"/>
      <c r="C312" s="40"/>
      <c r="D312" s="234" t="s">
        <v>154</v>
      </c>
      <c r="E312" s="40"/>
      <c r="F312" s="235" t="s">
        <v>331</v>
      </c>
      <c r="G312" s="40"/>
      <c r="H312" s="40"/>
      <c r="I312" s="236"/>
      <c r="J312" s="40"/>
      <c r="K312" s="40"/>
      <c r="L312" s="44"/>
      <c r="M312" s="237"/>
      <c r="N312" s="238"/>
      <c r="O312" s="92"/>
      <c r="P312" s="92"/>
      <c r="Q312" s="92"/>
      <c r="R312" s="92"/>
      <c r="S312" s="92"/>
      <c r="T312" s="93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154</v>
      </c>
      <c r="AU312" s="17" t="s">
        <v>83</v>
      </c>
    </row>
    <row r="313" s="14" customFormat="1">
      <c r="A313" s="14"/>
      <c r="B313" s="250"/>
      <c r="C313" s="251"/>
      <c r="D313" s="234" t="s">
        <v>155</v>
      </c>
      <c r="E313" s="252" t="s">
        <v>1</v>
      </c>
      <c r="F313" s="253" t="s">
        <v>333</v>
      </c>
      <c r="G313" s="251"/>
      <c r="H313" s="252" t="s">
        <v>1</v>
      </c>
      <c r="I313" s="254"/>
      <c r="J313" s="251"/>
      <c r="K313" s="251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155</v>
      </c>
      <c r="AU313" s="259" t="s">
        <v>83</v>
      </c>
      <c r="AV313" s="14" t="s">
        <v>81</v>
      </c>
      <c r="AW313" s="14" t="s">
        <v>30</v>
      </c>
      <c r="AX313" s="14" t="s">
        <v>73</v>
      </c>
      <c r="AY313" s="259" t="s">
        <v>147</v>
      </c>
    </row>
    <row r="314" s="13" customFormat="1">
      <c r="A314" s="13"/>
      <c r="B314" s="239"/>
      <c r="C314" s="240"/>
      <c r="D314" s="234" t="s">
        <v>155</v>
      </c>
      <c r="E314" s="241" t="s">
        <v>1</v>
      </c>
      <c r="F314" s="242" t="s">
        <v>334</v>
      </c>
      <c r="G314" s="240"/>
      <c r="H314" s="243">
        <v>0.02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155</v>
      </c>
      <c r="AU314" s="249" t="s">
        <v>83</v>
      </c>
      <c r="AV314" s="13" t="s">
        <v>83</v>
      </c>
      <c r="AW314" s="13" t="s">
        <v>30</v>
      </c>
      <c r="AX314" s="13" t="s">
        <v>73</v>
      </c>
      <c r="AY314" s="249" t="s">
        <v>147</v>
      </c>
    </row>
    <row r="315" s="15" customFormat="1">
      <c r="A315" s="15"/>
      <c r="B315" s="260"/>
      <c r="C315" s="261"/>
      <c r="D315" s="234" t="s">
        <v>155</v>
      </c>
      <c r="E315" s="262" t="s">
        <v>1</v>
      </c>
      <c r="F315" s="263" t="s">
        <v>163</v>
      </c>
      <c r="G315" s="261"/>
      <c r="H315" s="264">
        <v>0.02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0" t="s">
        <v>155</v>
      </c>
      <c r="AU315" s="270" t="s">
        <v>83</v>
      </c>
      <c r="AV315" s="15" t="s">
        <v>153</v>
      </c>
      <c r="AW315" s="15" t="s">
        <v>30</v>
      </c>
      <c r="AX315" s="15" t="s">
        <v>81</v>
      </c>
      <c r="AY315" s="270" t="s">
        <v>147</v>
      </c>
    </row>
    <row r="316" s="2" customFormat="1" ht="16.5" customHeight="1">
      <c r="A316" s="38"/>
      <c r="B316" s="39"/>
      <c r="C316" s="220" t="s">
        <v>335</v>
      </c>
      <c r="D316" s="220" t="s">
        <v>149</v>
      </c>
      <c r="E316" s="221" t="s">
        <v>336</v>
      </c>
      <c r="F316" s="222" t="s">
        <v>337</v>
      </c>
      <c r="G316" s="223" t="s">
        <v>223</v>
      </c>
      <c r="H316" s="224">
        <v>0.27000000000000002</v>
      </c>
      <c r="I316" s="225"/>
      <c r="J316" s="226">
        <f>ROUND(I316*H316,2)</f>
        <v>0</v>
      </c>
      <c r="K316" s="227"/>
      <c r="L316" s="44"/>
      <c r="M316" s="228" t="s">
        <v>1</v>
      </c>
      <c r="N316" s="229" t="s">
        <v>40</v>
      </c>
      <c r="O316" s="92"/>
      <c r="P316" s="230">
        <f>O316*H316</f>
        <v>0</v>
      </c>
      <c r="Q316" s="230">
        <v>0.0057600000000000004</v>
      </c>
      <c r="R316" s="230">
        <f>Q316*H316</f>
        <v>0.0015552000000000003</v>
      </c>
      <c r="S316" s="230">
        <v>0</v>
      </c>
      <c r="T316" s="231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2" t="s">
        <v>153</v>
      </c>
      <c r="AT316" s="232" t="s">
        <v>149</v>
      </c>
      <c r="AU316" s="232" t="s">
        <v>83</v>
      </c>
      <c r="AY316" s="17" t="s">
        <v>147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7" t="s">
        <v>153</v>
      </c>
      <c r="BK316" s="233">
        <f>ROUND(I316*H316,2)</f>
        <v>0</v>
      </c>
      <c r="BL316" s="17" t="s">
        <v>153</v>
      </c>
      <c r="BM316" s="232" t="s">
        <v>338</v>
      </c>
    </row>
    <row r="317" s="2" customFormat="1">
      <c r="A317" s="38"/>
      <c r="B317" s="39"/>
      <c r="C317" s="40"/>
      <c r="D317" s="234" t="s">
        <v>154</v>
      </c>
      <c r="E317" s="40"/>
      <c r="F317" s="235" t="s">
        <v>337</v>
      </c>
      <c r="G317" s="40"/>
      <c r="H317" s="40"/>
      <c r="I317" s="236"/>
      <c r="J317" s="40"/>
      <c r="K317" s="40"/>
      <c r="L317" s="44"/>
      <c r="M317" s="237"/>
      <c r="N317" s="238"/>
      <c r="O317" s="92"/>
      <c r="P317" s="92"/>
      <c r="Q317" s="92"/>
      <c r="R317" s="92"/>
      <c r="S317" s="92"/>
      <c r="T317" s="93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154</v>
      </c>
      <c r="AU317" s="17" t="s">
        <v>83</v>
      </c>
    </row>
    <row r="318" s="13" customFormat="1">
      <c r="A318" s="13"/>
      <c r="B318" s="239"/>
      <c r="C318" s="240"/>
      <c r="D318" s="234" t="s">
        <v>155</v>
      </c>
      <c r="E318" s="241" t="s">
        <v>1</v>
      </c>
      <c r="F318" s="242" t="s">
        <v>339</v>
      </c>
      <c r="G318" s="240"/>
      <c r="H318" s="243">
        <v>0.27000000000000002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155</v>
      </c>
      <c r="AU318" s="249" t="s">
        <v>83</v>
      </c>
      <c r="AV318" s="13" t="s">
        <v>83</v>
      </c>
      <c r="AW318" s="13" t="s">
        <v>30</v>
      </c>
      <c r="AX318" s="13" t="s">
        <v>73</v>
      </c>
      <c r="AY318" s="249" t="s">
        <v>147</v>
      </c>
    </row>
    <row r="319" s="15" customFormat="1">
      <c r="A319" s="15"/>
      <c r="B319" s="260"/>
      <c r="C319" s="261"/>
      <c r="D319" s="234" t="s">
        <v>155</v>
      </c>
      <c r="E319" s="262" t="s">
        <v>1</v>
      </c>
      <c r="F319" s="263" t="s">
        <v>163</v>
      </c>
      <c r="G319" s="261"/>
      <c r="H319" s="264">
        <v>0.27000000000000002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0" t="s">
        <v>155</v>
      </c>
      <c r="AU319" s="270" t="s">
        <v>83</v>
      </c>
      <c r="AV319" s="15" t="s">
        <v>153</v>
      </c>
      <c r="AW319" s="15" t="s">
        <v>30</v>
      </c>
      <c r="AX319" s="15" t="s">
        <v>81</v>
      </c>
      <c r="AY319" s="270" t="s">
        <v>147</v>
      </c>
    </row>
    <row r="320" s="2" customFormat="1" ht="16.5" customHeight="1">
      <c r="A320" s="38"/>
      <c r="B320" s="39"/>
      <c r="C320" s="220" t="s">
        <v>248</v>
      </c>
      <c r="D320" s="220" t="s">
        <v>149</v>
      </c>
      <c r="E320" s="221" t="s">
        <v>340</v>
      </c>
      <c r="F320" s="222" t="s">
        <v>341</v>
      </c>
      <c r="G320" s="223" t="s">
        <v>223</v>
      </c>
      <c r="H320" s="224">
        <v>0.27000000000000002</v>
      </c>
      <c r="I320" s="225"/>
      <c r="J320" s="226">
        <f>ROUND(I320*H320,2)</f>
        <v>0</v>
      </c>
      <c r="K320" s="227"/>
      <c r="L320" s="44"/>
      <c r="M320" s="228" t="s">
        <v>1</v>
      </c>
      <c r="N320" s="229" t="s">
        <v>40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2" t="s">
        <v>153</v>
      </c>
      <c r="AT320" s="232" t="s">
        <v>149</v>
      </c>
      <c r="AU320" s="232" t="s">
        <v>83</v>
      </c>
      <c r="AY320" s="17" t="s">
        <v>147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7" t="s">
        <v>153</v>
      </c>
      <c r="BK320" s="233">
        <f>ROUND(I320*H320,2)</f>
        <v>0</v>
      </c>
      <c r="BL320" s="17" t="s">
        <v>153</v>
      </c>
      <c r="BM320" s="232" t="s">
        <v>342</v>
      </c>
    </row>
    <row r="321" s="2" customFormat="1">
      <c r="A321" s="38"/>
      <c r="B321" s="39"/>
      <c r="C321" s="40"/>
      <c r="D321" s="234" t="s">
        <v>154</v>
      </c>
      <c r="E321" s="40"/>
      <c r="F321" s="235" t="s">
        <v>341</v>
      </c>
      <c r="G321" s="40"/>
      <c r="H321" s="40"/>
      <c r="I321" s="236"/>
      <c r="J321" s="40"/>
      <c r="K321" s="40"/>
      <c r="L321" s="44"/>
      <c r="M321" s="237"/>
      <c r="N321" s="238"/>
      <c r="O321" s="92"/>
      <c r="P321" s="92"/>
      <c r="Q321" s="92"/>
      <c r="R321" s="92"/>
      <c r="S321" s="92"/>
      <c r="T321" s="93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154</v>
      </c>
      <c r="AU321" s="17" t="s">
        <v>83</v>
      </c>
    </row>
    <row r="322" s="2" customFormat="1" ht="21.75" customHeight="1">
      <c r="A322" s="38"/>
      <c r="B322" s="39"/>
      <c r="C322" s="220" t="s">
        <v>343</v>
      </c>
      <c r="D322" s="220" t="s">
        <v>149</v>
      </c>
      <c r="E322" s="221" t="s">
        <v>344</v>
      </c>
      <c r="F322" s="222" t="s">
        <v>345</v>
      </c>
      <c r="G322" s="223" t="s">
        <v>236</v>
      </c>
      <c r="H322" s="224">
        <v>0.001</v>
      </c>
      <c r="I322" s="225"/>
      <c r="J322" s="226">
        <f>ROUND(I322*H322,2)</f>
        <v>0</v>
      </c>
      <c r="K322" s="227"/>
      <c r="L322" s="44"/>
      <c r="M322" s="228" t="s">
        <v>1</v>
      </c>
      <c r="N322" s="229" t="s">
        <v>40</v>
      </c>
      <c r="O322" s="92"/>
      <c r="P322" s="230">
        <f>O322*H322</f>
        <v>0</v>
      </c>
      <c r="Q322" s="230">
        <v>1.06277</v>
      </c>
      <c r="R322" s="230">
        <f>Q322*H322</f>
        <v>0.00106277</v>
      </c>
      <c r="S322" s="230">
        <v>0</v>
      </c>
      <c r="T322" s="231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2" t="s">
        <v>153</v>
      </c>
      <c r="AT322" s="232" t="s">
        <v>149</v>
      </c>
      <c r="AU322" s="232" t="s">
        <v>83</v>
      </c>
      <c r="AY322" s="17" t="s">
        <v>147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7" t="s">
        <v>153</v>
      </c>
      <c r="BK322" s="233">
        <f>ROUND(I322*H322,2)</f>
        <v>0</v>
      </c>
      <c r="BL322" s="17" t="s">
        <v>153</v>
      </c>
      <c r="BM322" s="232" t="s">
        <v>346</v>
      </c>
    </row>
    <row r="323" s="2" customFormat="1">
      <c r="A323" s="38"/>
      <c r="B323" s="39"/>
      <c r="C323" s="40"/>
      <c r="D323" s="234" t="s">
        <v>154</v>
      </c>
      <c r="E323" s="40"/>
      <c r="F323" s="235" t="s">
        <v>345</v>
      </c>
      <c r="G323" s="40"/>
      <c r="H323" s="40"/>
      <c r="I323" s="236"/>
      <c r="J323" s="40"/>
      <c r="K323" s="40"/>
      <c r="L323" s="44"/>
      <c r="M323" s="237"/>
      <c r="N323" s="238"/>
      <c r="O323" s="92"/>
      <c r="P323" s="92"/>
      <c r="Q323" s="92"/>
      <c r="R323" s="92"/>
      <c r="S323" s="92"/>
      <c r="T323" s="93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154</v>
      </c>
      <c r="AU323" s="17" t="s">
        <v>83</v>
      </c>
    </row>
    <row r="324" s="13" customFormat="1">
      <c r="A324" s="13"/>
      <c r="B324" s="239"/>
      <c r="C324" s="240"/>
      <c r="D324" s="234" t="s">
        <v>155</v>
      </c>
      <c r="E324" s="241" t="s">
        <v>1</v>
      </c>
      <c r="F324" s="242" t="s">
        <v>347</v>
      </c>
      <c r="G324" s="240"/>
      <c r="H324" s="243">
        <v>0.001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155</v>
      </c>
      <c r="AU324" s="249" t="s">
        <v>83</v>
      </c>
      <c r="AV324" s="13" t="s">
        <v>83</v>
      </c>
      <c r="AW324" s="13" t="s">
        <v>30</v>
      </c>
      <c r="AX324" s="13" t="s">
        <v>73</v>
      </c>
      <c r="AY324" s="249" t="s">
        <v>147</v>
      </c>
    </row>
    <row r="325" s="15" customFormat="1">
      <c r="A325" s="15"/>
      <c r="B325" s="260"/>
      <c r="C325" s="261"/>
      <c r="D325" s="234" t="s">
        <v>155</v>
      </c>
      <c r="E325" s="262" t="s">
        <v>1</v>
      </c>
      <c r="F325" s="263" t="s">
        <v>163</v>
      </c>
      <c r="G325" s="261"/>
      <c r="H325" s="264">
        <v>0.001</v>
      </c>
      <c r="I325" s="265"/>
      <c r="J325" s="261"/>
      <c r="K325" s="261"/>
      <c r="L325" s="266"/>
      <c r="M325" s="267"/>
      <c r="N325" s="268"/>
      <c r="O325" s="268"/>
      <c r="P325" s="268"/>
      <c r="Q325" s="268"/>
      <c r="R325" s="268"/>
      <c r="S325" s="268"/>
      <c r="T325" s="269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0" t="s">
        <v>155</v>
      </c>
      <c r="AU325" s="270" t="s">
        <v>83</v>
      </c>
      <c r="AV325" s="15" t="s">
        <v>153</v>
      </c>
      <c r="AW325" s="15" t="s">
        <v>30</v>
      </c>
      <c r="AX325" s="15" t="s">
        <v>81</v>
      </c>
      <c r="AY325" s="270" t="s">
        <v>147</v>
      </c>
    </row>
    <row r="326" s="2" customFormat="1" ht="16.5" customHeight="1">
      <c r="A326" s="38"/>
      <c r="B326" s="39"/>
      <c r="C326" s="220" t="s">
        <v>251</v>
      </c>
      <c r="D326" s="220" t="s">
        <v>149</v>
      </c>
      <c r="E326" s="221" t="s">
        <v>348</v>
      </c>
      <c r="F326" s="222" t="s">
        <v>349</v>
      </c>
      <c r="G326" s="223" t="s">
        <v>170</v>
      </c>
      <c r="H326" s="224">
        <v>6</v>
      </c>
      <c r="I326" s="225"/>
      <c r="J326" s="226">
        <f>ROUND(I326*H326,2)</f>
        <v>0</v>
      </c>
      <c r="K326" s="227"/>
      <c r="L326" s="44"/>
      <c r="M326" s="228" t="s">
        <v>1</v>
      </c>
      <c r="N326" s="229" t="s">
        <v>40</v>
      </c>
      <c r="O326" s="92"/>
      <c r="P326" s="230">
        <f>O326*H326</f>
        <v>0</v>
      </c>
      <c r="Q326" s="230">
        <v>1.7034</v>
      </c>
      <c r="R326" s="230">
        <f>Q326*H326</f>
        <v>10.2204</v>
      </c>
      <c r="S326" s="230">
        <v>0</v>
      </c>
      <c r="T326" s="231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2" t="s">
        <v>153</v>
      </c>
      <c r="AT326" s="232" t="s">
        <v>149</v>
      </c>
      <c r="AU326" s="232" t="s">
        <v>83</v>
      </c>
      <c r="AY326" s="17" t="s">
        <v>147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7" t="s">
        <v>153</v>
      </c>
      <c r="BK326" s="233">
        <f>ROUND(I326*H326,2)</f>
        <v>0</v>
      </c>
      <c r="BL326" s="17" t="s">
        <v>153</v>
      </c>
      <c r="BM326" s="232" t="s">
        <v>350</v>
      </c>
    </row>
    <row r="327" s="2" customFormat="1">
      <c r="A327" s="38"/>
      <c r="B327" s="39"/>
      <c r="C327" s="40"/>
      <c r="D327" s="234" t="s">
        <v>154</v>
      </c>
      <c r="E327" s="40"/>
      <c r="F327" s="235" t="s">
        <v>349</v>
      </c>
      <c r="G327" s="40"/>
      <c r="H327" s="40"/>
      <c r="I327" s="236"/>
      <c r="J327" s="40"/>
      <c r="K327" s="40"/>
      <c r="L327" s="44"/>
      <c r="M327" s="237"/>
      <c r="N327" s="238"/>
      <c r="O327" s="92"/>
      <c r="P327" s="92"/>
      <c r="Q327" s="92"/>
      <c r="R327" s="92"/>
      <c r="S327" s="92"/>
      <c r="T327" s="93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154</v>
      </c>
      <c r="AU327" s="17" t="s">
        <v>83</v>
      </c>
    </row>
    <row r="328" s="2" customFormat="1" ht="16.5" customHeight="1">
      <c r="A328" s="38"/>
      <c r="B328" s="39"/>
      <c r="C328" s="220" t="s">
        <v>351</v>
      </c>
      <c r="D328" s="220" t="s">
        <v>149</v>
      </c>
      <c r="E328" s="221" t="s">
        <v>352</v>
      </c>
      <c r="F328" s="222" t="s">
        <v>353</v>
      </c>
      <c r="G328" s="223" t="s">
        <v>170</v>
      </c>
      <c r="H328" s="224">
        <v>21.105</v>
      </c>
      <c r="I328" s="225"/>
      <c r="J328" s="226">
        <f>ROUND(I328*H328,2)</f>
        <v>0</v>
      </c>
      <c r="K328" s="227"/>
      <c r="L328" s="44"/>
      <c r="M328" s="228" t="s">
        <v>1</v>
      </c>
      <c r="N328" s="229" t="s">
        <v>40</v>
      </c>
      <c r="O328" s="92"/>
      <c r="P328" s="230">
        <f>O328*H328</f>
        <v>0</v>
      </c>
      <c r="Q328" s="230">
        <v>1.8907700000000001</v>
      </c>
      <c r="R328" s="230">
        <f>Q328*H328</f>
        <v>39.904700850000005</v>
      </c>
      <c r="S328" s="230">
        <v>0</v>
      </c>
      <c r="T328" s="231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2" t="s">
        <v>153</v>
      </c>
      <c r="AT328" s="232" t="s">
        <v>149</v>
      </c>
      <c r="AU328" s="232" t="s">
        <v>83</v>
      </c>
      <c r="AY328" s="17" t="s">
        <v>147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7" t="s">
        <v>153</v>
      </c>
      <c r="BK328" s="233">
        <f>ROUND(I328*H328,2)</f>
        <v>0</v>
      </c>
      <c r="BL328" s="17" t="s">
        <v>153</v>
      </c>
      <c r="BM328" s="232" t="s">
        <v>354</v>
      </c>
    </row>
    <row r="329" s="2" customFormat="1">
      <c r="A329" s="38"/>
      <c r="B329" s="39"/>
      <c r="C329" s="40"/>
      <c r="D329" s="234" t="s">
        <v>154</v>
      </c>
      <c r="E329" s="40"/>
      <c r="F329" s="235" t="s">
        <v>353</v>
      </c>
      <c r="G329" s="40"/>
      <c r="H329" s="40"/>
      <c r="I329" s="236"/>
      <c r="J329" s="40"/>
      <c r="K329" s="40"/>
      <c r="L329" s="44"/>
      <c r="M329" s="237"/>
      <c r="N329" s="238"/>
      <c r="O329" s="92"/>
      <c r="P329" s="92"/>
      <c r="Q329" s="92"/>
      <c r="R329" s="92"/>
      <c r="S329" s="92"/>
      <c r="T329" s="93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154</v>
      </c>
      <c r="AU329" s="17" t="s">
        <v>83</v>
      </c>
    </row>
    <row r="330" s="14" customFormat="1">
      <c r="A330" s="14"/>
      <c r="B330" s="250"/>
      <c r="C330" s="251"/>
      <c r="D330" s="234" t="s">
        <v>155</v>
      </c>
      <c r="E330" s="252" t="s">
        <v>1</v>
      </c>
      <c r="F330" s="253" t="s">
        <v>355</v>
      </c>
      <c r="G330" s="251"/>
      <c r="H330" s="252" t="s">
        <v>1</v>
      </c>
      <c r="I330" s="254"/>
      <c r="J330" s="251"/>
      <c r="K330" s="251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155</v>
      </c>
      <c r="AU330" s="259" t="s">
        <v>83</v>
      </c>
      <c r="AV330" s="14" t="s">
        <v>81</v>
      </c>
      <c r="AW330" s="14" t="s">
        <v>30</v>
      </c>
      <c r="AX330" s="14" t="s">
        <v>73</v>
      </c>
      <c r="AY330" s="259" t="s">
        <v>147</v>
      </c>
    </row>
    <row r="331" s="13" customFormat="1">
      <c r="A331" s="13"/>
      <c r="B331" s="239"/>
      <c r="C331" s="240"/>
      <c r="D331" s="234" t="s">
        <v>155</v>
      </c>
      <c r="E331" s="241" t="s">
        <v>1</v>
      </c>
      <c r="F331" s="242" t="s">
        <v>356</v>
      </c>
      <c r="G331" s="240"/>
      <c r="H331" s="243">
        <v>0.34499999999999997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155</v>
      </c>
      <c r="AU331" s="249" t="s">
        <v>83</v>
      </c>
      <c r="AV331" s="13" t="s">
        <v>83</v>
      </c>
      <c r="AW331" s="13" t="s">
        <v>30</v>
      </c>
      <c r="AX331" s="13" t="s">
        <v>73</v>
      </c>
      <c r="AY331" s="249" t="s">
        <v>147</v>
      </c>
    </row>
    <row r="332" s="14" customFormat="1">
      <c r="A332" s="14"/>
      <c r="B332" s="250"/>
      <c r="C332" s="251"/>
      <c r="D332" s="234" t="s">
        <v>155</v>
      </c>
      <c r="E332" s="252" t="s">
        <v>1</v>
      </c>
      <c r="F332" s="253" t="s">
        <v>159</v>
      </c>
      <c r="G332" s="251"/>
      <c r="H332" s="252" t="s">
        <v>1</v>
      </c>
      <c r="I332" s="254"/>
      <c r="J332" s="251"/>
      <c r="K332" s="251"/>
      <c r="L332" s="255"/>
      <c r="M332" s="256"/>
      <c r="N332" s="257"/>
      <c r="O332" s="257"/>
      <c r="P332" s="257"/>
      <c r="Q332" s="257"/>
      <c r="R332" s="257"/>
      <c r="S332" s="257"/>
      <c r="T332" s="25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9" t="s">
        <v>155</v>
      </c>
      <c r="AU332" s="259" t="s">
        <v>83</v>
      </c>
      <c r="AV332" s="14" t="s">
        <v>81</v>
      </c>
      <c r="AW332" s="14" t="s">
        <v>30</v>
      </c>
      <c r="AX332" s="14" t="s">
        <v>73</v>
      </c>
      <c r="AY332" s="259" t="s">
        <v>147</v>
      </c>
    </row>
    <row r="333" s="13" customFormat="1">
      <c r="A333" s="13"/>
      <c r="B333" s="239"/>
      <c r="C333" s="240"/>
      <c r="D333" s="234" t="s">
        <v>155</v>
      </c>
      <c r="E333" s="241" t="s">
        <v>1</v>
      </c>
      <c r="F333" s="242" t="s">
        <v>357</v>
      </c>
      <c r="G333" s="240"/>
      <c r="H333" s="243">
        <v>10.800000000000001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155</v>
      </c>
      <c r="AU333" s="249" t="s">
        <v>83</v>
      </c>
      <c r="AV333" s="13" t="s">
        <v>83</v>
      </c>
      <c r="AW333" s="13" t="s">
        <v>30</v>
      </c>
      <c r="AX333" s="13" t="s">
        <v>73</v>
      </c>
      <c r="AY333" s="249" t="s">
        <v>147</v>
      </c>
    </row>
    <row r="334" s="14" customFormat="1">
      <c r="A334" s="14"/>
      <c r="B334" s="250"/>
      <c r="C334" s="251"/>
      <c r="D334" s="234" t="s">
        <v>155</v>
      </c>
      <c r="E334" s="252" t="s">
        <v>1</v>
      </c>
      <c r="F334" s="253" t="s">
        <v>161</v>
      </c>
      <c r="G334" s="251"/>
      <c r="H334" s="252" t="s">
        <v>1</v>
      </c>
      <c r="I334" s="254"/>
      <c r="J334" s="251"/>
      <c r="K334" s="251"/>
      <c r="L334" s="255"/>
      <c r="M334" s="256"/>
      <c r="N334" s="257"/>
      <c r="O334" s="257"/>
      <c r="P334" s="257"/>
      <c r="Q334" s="257"/>
      <c r="R334" s="257"/>
      <c r="S334" s="257"/>
      <c r="T334" s="25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9" t="s">
        <v>155</v>
      </c>
      <c r="AU334" s="259" t="s">
        <v>83</v>
      </c>
      <c r="AV334" s="14" t="s">
        <v>81</v>
      </c>
      <c r="AW334" s="14" t="s">
        <v>30</v>
      </c>
      <c r="AX334" s="14" t="s">
        <v>73</v>
      </c>
      <c r="AY334" s="259" t="s">
        <v>147</v>
      </c>
    </row>
    <row r="335" s="13" customFormat="1">
      <c r="A335" s="13"/>
      <c r="B335" s="239"/>
      <c r="C335" s="240"/>
      <c r="D335" s="234" t="s">
        <v>155</v>
      </c>
      <c r="E335" s="241" t="s">
        <v>1</v>
      </c>
      <c r="F335" s="242" t="s">
        <v>358</v>
      </c>
      <c r="G335" s="240"/>
      <c r="H335" s="243">
        <v>9.9600000000000009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155</v>
      </c>
      <c r="AU335" s="249" t="s">
        <v>83</v>
      </c>
      <c r="AV335" s="13" t="s">
        <v>83</v>
      </c>
      <c r="AW335" s="13" t="s">
        <v>30</v>
      </c>
      <c r="AX335" s="13" t="s">
        <v>73</v>
      </c>
      <c r="AY335" s="249" t="s">
        <v>147</v>
      </c>
    </row>
    <row r="336" s="15" customFormat="1">
      <c r="A336" s="15"/>
      <c r="B336" s="260"/>
      <c r="C336" s="261"/>
      <c r="D336" s="234" t="s">
        <v>155</v>
      </c>
      <c r="E336" s="262" t="s">
        <v>1</v>
      </c>
      <c r="F336" s="263" t="s">
        <v>163</v>
      </c>
      <c r="G336" s="261"/>
      <c r="H336" s="264">
        <v>21.105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0" t="s">
        <v>155</v>
      </c>
      <c r="AU336" s="270" t="s">
        <v>83</v>
      </c>
      <c r="AV336" s="15" t="s">
        <v>153</v>
      </c>
      <c r="AW336" s="15" t="s">
        <v>30</v>
      </c>
      <c r="AX336" s="15" t="s">
        <v>81</v>
      </c>
      <c r="AY336" s="270" t="s">
        <v>147</v>
      </c>
    </row>
    <row r="337" s="12" customFormat="1" ht="22.8" customHeight="1">
      <c r="A337" s="12"/>
      <c r="B337" s="204"/>
      <c r="C337" s="205"/>
      <c r="D337" s="206" t="s">
        <v>72</v>
      </c>
      <c r="E337" s="218" t="s">
        <v>179</v>
      </c>
      <c r="F337" s="218" t="s">
        <v>359</v>
      </c>
      <c r="G337" s="205"/>
      <c r="H337" s="205"/>
      <c r="I337" s="208"/>
      <c r="J337" s="219">
        <f>BK337</f>
        <v>0</v>
      </c>
      <c r="K337" s="205"/>
      <c r="L337" s="210"/>
      <c r="M337" s="211"/>
      <c r="N337" s="212"/>
      <c r="O337" s="212"/>
      <c r="P337" s="213">
        <f>SUM(P338:P355)</f>
        <v>0</v>
      </c>
      <c r="Q337" s="212"/>
      <c r="R337" s="213">
        <f>SUM(R338:R355)</f>
        <v>26.965215000000001</v>
      </c>
      <c r="S337" s="212"/>
      <c r="T337" s="214">
        <f>SUM(T338:T355)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5" t="s">
        <v>81</v>
      </c>
      <c r="AT337" s="216" t="s">
        <v>72</v>
      </c>
      <c r="AU337" s="216" t="s">
        <v>81</v>
      </c>
      <c r="AY337" s="215" t="s">
        <v>147</v>
      </c>
      <c r="BK337" s="217">
        <f>SUM(BK338:BK355)</f>
        <v>0</v>
      </c>
    </row>
    <row r="338" s="2" customFormat="1" ht="24.15" customHeight="1">
      <c r="A338" s="38"/>
      <c r="B338" s="39"/>
      <c r="C338" s="220" t="s">
        <v>257</v>
      </c>
      <c r="D338" s="220" t="s">
        <v>149</v>
      </c>
      <c r="E338" s="221" t="s">
        <v>360</v>
      </c>
      <c r="F338" s="222" t="s">
        <v>361</v>
      </c>
      <c r="G338" s="223" t="s">
        <v>223</v>
      </c>
      <c r="H338" s="224">
        <v>37.539000000000001</v>
      </c>
      <c r="I338" s="225"/>
      <c r="J338" s="226">
        <f>ROUND(I338*H338,2)</f>
        <v>0</v>
      </c>
      <c r="K338" s="227"/>
      <c r="L338" s="44"/>
      <c r="M338" s="228" t="s">
        <v>1</v>
      </c>
      <c r="N338" s="229" t="s">
        <v>40</v>
      </c>
      <c r="O338" s="92"/>
      <c r="P338" s="230">
        <f>O338*H338</f>
        <v>0</v>
      </c>
      <c r="Q338" s="230">
        <v>0.29899999999999999</v>
      </c>
      <c r="R338" s="230">
        <f>Q338*H338</f>
        <v>11.224161000000001</v>
      </c>
      <c r="S338" s="230">
        <v>0</v>
      </c>
      <c r="T338" s="231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2" t="s">
        <v>153</v>
      </c>
      <c r="AT338" s="232" t="s">
        <v>149</v>
      </c>
      <c r="AU338" s="232" t="s">
        <v>83</v>
      </c>
      <c r="AY338" s="17" t="s">
        <v>147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7" t="s">
        <v>153</v>
      </c>
      <c r="BK338" s="233">
        <f>ROUND(I338*H338,2)</f>
        <v>0</v>
      </c>
      <c r="BL338" s="17" t="s">
        <v>153</v>
      </c>
      <c r="BM338" s="232" t="s">
        <v>362</v>
      </c>
    </row>
    <row r="339" s="2" customFormat="1">
      <c r="A339" s="38"/>
      <c r="B339" s="39"/>
      <c r="C339" s="40"/>
      <c r="D339" s="234" t="s">
        <v>154</v>
      </c>
      <c r="E339" s="40"/>
      <c r="F339" s="235" t="s">
        <v>361</v>
      </c>
      <c r="G339" s="40"/>
      <c r="H339" s="40"/>
      <c r="I339" s="236"/>
      <c r="J339" s="40"/>
      <c r="K339" s="40"/>
      <c r="L339" s="44"/>
      <c r="M339" s="237"/>
      <c r="N339" s="238"/>
      <c r="O339" s="92"/>
      <c r="P339" s="92"/>
      <c r="Q339" s="92"/>
      <c r="R339" s="92"/>
      <c r="S339" s="92"/>
      <c r="T339" s="93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154</v>
      </c>
      <c r="AU339" s="17" t="s">
        <v>83</v>
      </c>
    </row>
    <row r="340" s="14" customFormat="1">
      <c r="A340" s="14"/>
      <c r="B340" s="250"/>
      <c r="C340" s="251"/>
      <c r="D340" s="234" t="s">
        <v>155</v>
      </c>
      <c r="E340" s="252" t="s">
        <v>1</v>
      </c>
      <c r="F340" s="253" t="s">
        <v>176</v>
      </c>
      <c r="G340" s="251"/>
      <c r="H340" s="252" t="s">
        <v>1</v>
      </c>
      <c r="I340" s="254"/>
      <c r="J340" s="251"/>
      <c r="K340" s="251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155</v>
      </c>
      <c r="AU340" s="259" t="s">
        <v>83</v>
      </c>
      <c r="AV340" s="14" t="s">
        <v>81</v>
      </c>
      <c r="AW340" s="14" t="s">
        <v>30</v>
      </c>
      <c r="AX340" s="14" t="s">
        <v>73</v>
      </c>
      <c r="AY340" s="259" t="s">
        <v>147</v>
      </c>
    </row>
    <row r="341" s="13" customFormat="1">
      <c r="A341" s="13"/>
      <c r="B341" s="239"/>
      <c r="C341" s="240"/>
      <c r="D341" s="234" t="s">
        <v>155</v>
      </c>
      <c r="E341" s="241" t="s">
        <v>1</v>
      </c>
      <c r="F341" s="242" t="s">
        <v>226</v>
      </c>
      <c r="G341" s="240"/>
      <c r="H341" s="243">
        <v>24.93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155</v>
      </c>
      <c r="AU341" s="249" t="s">
        <v>83</v>
      </c>
      <c r="AV341" s="13" t="s">
        <v>83</v>
      </c>
      <c r="AW341" s="13" t="s">
        <v>30</v>
      </c>
      <c r="AX341" s="13" t="s">
        <v>73</v>
      </c>
      <c r="AY341" s="249" t="s">
        <v>147</v>
      </c>
    </row>
    <row r="342" s="13" customFormat="1">
      <c r="A342" s="13"/>
      <c r="B342" s="239"/>
      <c r="C342" s="240"/>
      <c r="D342" s="234" t="s">
        <v>155</v>
      </c>
      <c r="E342" s="241" t="s">
        <v>1</v>
      </c>
      <c r="F342" s="242" t="s">
        <v>227</v>
      </c>
      <c r="G342" s="240"/>
      <c r="H342" s="243">
        <v>8.6400000000000006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155</v>
      </c>
      <c r="AU342" s="249" t="s">
        <v>83</v>
      </c>
      <c r="AV342" s="13" t="s">
        <v>83</v>
      </c>
      <c r="AW342" s="13" t="s">
        <v>30</v>
      </c>
      <c r="AX342" s="13" t="s">
        <v>73</v>
      </c>
      <c r="AY342" s="249" t="s">
        <v>147</v>
      </c>
    </row>
    <row r="343" s="13" customFormat="1">
      <c r="A343" s="13"/>
      <c r="B343" s="239"/>
      <c r="C343" s="240"/>
      <c r="D343" s="234" t="s">
        <v>155</v>
      </c>
      <c r="E343" s="241" t="s">
        <v>1</v>
      </c>
      <c r="F343" s="242" t="s">
        <v>363</v>
      </c>
      <c r="G343" s="240"/>
      <c r="H343" s="243">
        <v>3.9689999999999999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155</v>
      </c>
      <c r="AU343" s="249" t="s">
        <v>83</v>
      </c>
      <c r="AV343" s="13" t="s">
        <v>83</v>
      </c>
      <c r="AW343" s="13" t="s">
        <v>30</v>
      </c>
      <c r="AX343" s="13" t="s">
        <v>73</v>
      </c>
      <c r="AY343" s="249" t="s">
        <v>147</v>
      </c>
    </row>
    <row r="344" s="15" customFormat="1">
      <c r="A344" s="15"/>
      <c r="B344" s="260"/>
      <c r="C344" s="261"/>
      <c r="D344" s="234" t="s">
        <v>155</v>
      </c>
      <c r="E344" s="262" t="s">
        <v>1</v>
      </c>
      <c r="F344" s="263" t="s">
        <v>163</v>
      </c>
      <c r="G344" s="261"/>
      <c r="H344" s="264">
        <v>37.539000000000001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0" t="s">
        <v>155</v>
      </c>
      <c r="AU344" s="270" t="s">
        <v>83</v>
      </c>
      <c r="AV344" s="15" t="s">
        <v>153</v>
      </c>
      <c r="AW344" s="15" t="s">
        <v>30</v>
      </c>
      <c r="AX344" s="15" t="s">
        <v>81</v>
      </c>
      <c r="AY344" s="270" t="s">
        <v>147</v>
      </c>
    </row>
    <row r="345" s="2" customFormat="1" ht="37.8" customHeight="1">
      <c r="A345" s="38"/>
      <c r="B345" s="39"/>
      <c r="C345" s="220" t="s">
        <v>364</v>
      </c>
      <c r="D345" s="220" t="s">
        <v>149</v>
      </c>
      <c r="E345" s="221" t="s">
        <v>365</v>
      </c>
      <c r="F345" s="222" t="s">
        <v>366</v>
      </c>
      <c r="G345" s="223" t="s">
        <v>223</v>
      </c>
      <c r="H345" s="224">
        <v>50</v>
      </c>
      <c r="I345" s="225"/>
      <c r="J345" s="226">
        <f>ROUND(I345*H345,2)</f>
        <v>0</v>
      </c>
      <c r="K345" s="227"/>
      <c r="L345" s="44"/>
      <c r="M345" s="228" t="s">
        <v>1</v>
      </c>
      <c r="N345" s="229" t="s">
        <v>40</v>
      </c>
      <c r="O345" s="92"/>
      <c r="P345" s="230">
        <f>O345*H345</f>
        <v>0</v>
      </c>
      <c r="Q345" s="230">
        <v>0.13769000000000001</v>
      </c>
      <c r="R345" s="230">
        <f>Q345*H345</f>
        <v>6.8845000000000001</v>
      </c>
      <c r="S345" s="230">
        <v>0</v>
      </c>
      <c r="T345" s="231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2" t="s">
        <v>153</v>
      </c>
      <c r="AT345" s="232" t="s">
        <v>149</v>
      </c>
      <c r="AU345" s="232" t="s">
        <v>83</v>
      </c>
      <c r="AY345" s="17" t="s">
        <v>147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7" t="s">
        <v>153</v>
      </c>
      <c r="BK345" s="233">
        <f>ROUND(I345*H345,2)</f>
        <v>0</v>
      </c>
      <c r="BL345" s="17" t="s">
        <v>153</v>
      </c>
      <c r="BM345" s="232" t="s">
        <v>367</v>
      </c>
    </row>
    <row r="346" s="2" customFormat="1">
      <c r="A346" s="38"/>
      <c r="B346" s="39"/>
      <c r="C346" s="40"/>
      <c r="D346" s="234" t="s">
        <v>154</v>
      </c>
      <c r="E346" s="40"/>
      <c r="F346" s="235" t="s">
        <v>366</v>
      </c>
      <c r="G346" s="40"/>
      <c r="H346" s="40"/>
      <c r="I346" s="236"/>
      <c r="J346" s="40"/>
      <c r="K346" s="40"/>
      <c r="L346" s="44"/>
      <c r="M346" s="237"/>
      <c r="N346" s="238"/>
      <c r="O346" s="92"/>
      <c r="P346" s="92"/>
      <c r="Q346" s="92"/>
      <c r="R346" s="92"/>
      <c r="S346" s="92"/>
      <c r="T346" s="93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154</v>
      </c>
      <c r="AU346" s="17" t="s">
        <v>83</v>
      </c>
    </row>
    <row r="347" s="14" customFormat="1">
      <c r="A347" s="14"/>
      <c r="B347" s="250"/>
      <c r="C347" s="251"/>
      <c r="D347" s="234" t="s">
        <v>155</v>
      </c>
      <c r="E347" s="252" t="s">
        <v>1</v>
      </c>
      <c r="F347" s="253" t="s">
        <v>368</v>
      </c>
      <c r="G347" s="251"/>
      <c r="H347" s="252" t="s">
        <v>1</v>
      </c>
      <c r="I347" s="254"/>
      <c r="J347" s="251"/>
      <c r="K347" s="251"/>
      <c r="L347" s="255"/>
      <c r="M347" s="256"/>
      <c r="N347" s="257"/>
      <c r="O347" s="257"/>
      <c r="P347" s="257"/>
      <c r="Q347" s="257"/>
      <c r="R347" s="257"/>
      <c r="S347" s="257"/>
      <c r="T347" s="25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9" t="s">
        <v>155</v>
      </c>
      <c r="AU347" s="259" t="s">
        <v>83</v>
      </c>
      <c r="AV347" s="14" t="s">
        <v>81</v>
      </c>
      <c r="AW347" s="14" t="s">
        <v>30</v>
      </c>
      <c r="AX347" s="14" t="s">
        <v>73</v>
      </c>
      <c r="AY347" s="259" t="s">
        <v>147</v>
      </c>
    </row>
    <row r="348" s="13" customFormat="1">
      <c r="A348" s="13"/>
      <c r="B348" s="239"/>
      <c r="C348" s="240"/>
      <c r="D348" s="234" t="s">
        <v>155</v>
      </c>
      <c r="E348" s="241" t="s">
        <v>1</v>
      </c>
      <c r="F348" s="242" t="s">
        <v>369</v>
      </c>
      <c r="G348" s="240"/>
      <c r="H348" s="243">
        <v>50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155</v>
      </c>
      <c r="AU348" s="249" t="s">
        <v>83</v>
      </c>
      <c r="AV348" s="13" t="s">
        <v>83</v>
      </c>
      <c r="AW348" s="13" t="s">
        <v>30</v>
      </c>
      <c r="AX348" s="13" t="s">
        <v>73</v>
      </c>
      <c r="AY348" s="249" t="s">
        <v>147</v>
      </c>
    </row>
    <row r="349" s="15" customFormat="1">
      <c r="A349" s="15"/>
      <c r="B349" s="260"/>
      <c r="C349" s="261"/>
      <c r="D349" s="234" t="s">
        <v>155</v>
      </c>
      <c r="E349" s="262" t="s">
        <v>1</v>
      </c>
      <c r="F349" s="263" t="s">
        <v>163</v>
      </c>
      <c r="G349" s="261"/>
      <c r="H349" s="264">
        <v>50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0" t="s">
        <v>155</v>
      </c>
      <c r="AU349" s="270" t="s">
        <v>83</v>
      </c>
      <c r="AV349" s="15" t="s">
        <v>153</v>
      </c>
      <c r="AW349" s="15" t="s">
        <v>30</v>
      </c>
      <c r="AX349" s="15" t="s">
        <v>81</v>
      </c>
      <c r="AY349" s="270" t="s">
        <v>147</v>
      </c>
    </row>
    <row r="350" s="2" customFormat="1" ht="33" customHeight="1">
      <c r="A350" s="38"/>
      <c r="B350" s="39"/>
      <c r="C350" s="220" t="s">
        <v>262</v>
      </c>
      <c r="D350" s="220" t="s">
        <v>149</v>
      </c>
      <c r="E350" s="221" t="s">
        <v>370</v>
      </c>
      <c r="F350" s="222" t="s">
        <v>371</v>
      </c>
      <c r="G350" s="223" t="s">
        <v>223</v>
      </c>
      <c r="H350" s="224">
        <v>37.539000000000001</v>
      </c>
      <c r="I350" s="225"/>
      <c r="J350" s="226">
        <f>ROUND(I350*H350,2)</f>
        <v>0</v>
      </c>
      <c r="K350" s="227"/>
      <c r="L350" s="44"/>
      <c r="M350" s="228" t="s">
        <v>1</v>
      </c>
      <c r="N350" s="229" t="s">
        <v>40</v>
      </c>
      <c r="O350" s="92"/>
      <c r="P350" s="230">
        <f>O350*H350</f>
        <v>0</v>
      </c>
      <c r="Q350" s="230">
        <v>0.10100000000000001</v>
      </c>
      <c r="R350" s="230">
        <f>Q350*H350</f>
        <v>3.7914390000000004</v>
      </c>
      <c r="S350" s="230">
        <v>0</v>
      </c>
      <c r="T350" s="231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2" t="s">
        <v>153</v>
      </c>
      <c r="AT350" s="232" t="s">
        <v>149</v>
      </c>
      <c r="AU350" s="232" t="s">
        <v>83</v>
      </c>
      <c r="AY350" s="17" t="s">
        <v>147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7" t="s">
        <v>153</v>
      </c>
      <c r="BK350" s="233">
        <f>ROUND(I350*H350,2)</f>
        <v>0</v>
      </c>
      <c r="BL350" s="17" t="s">
        <v>153</v>
      </c>
      <c r="BM350" s="232" t="s">
        <v>372</v>
      </c>
    </row>
    <row r="351" s="2" customFormat="1">
      <c r="A351" s="38"/>
      <c r="B351" s="39"/>
      <c r="C351" s="40"/>
      <c r="D351" s="234" t="s">
        <v>154</v>
      </c>
      <c r="E351" s="40"/>
      <c r="F351" s="235" t="s">
        <v>371</v>
      </c>
      <c r="G351" s="40"/>
      <c r="H351" s="40"/>
      <c r="I351" s="236"/>
      <c r="J351" s="40"/>
      <c r="K351" s="40"/>
      <c r="L351" s="44"/>
      <c r="M351" s="237"/>
      <c r="N351" s="238"/>
      <c r="O351" s="92"/>
      <c r="P351" s="92"/>
      <c r="Q351" s="92"/>
      <c r="R351" s="92"/>
      <c r="S351" s="92"/>
      <c r="T351" s="93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154</v>
      </c>
      <c r="AU351" s="17" t="s">
        <v>83</v>
      </c>
    </row>
    <row r="352" s="2" customFormat="1" ht="21.75" customHeight="1">
      <c r="A352" s="38"/>
      <c r="B352" s="39"/>
      <c r="C352" s="271" t="s">
        <v>373</v>
      </c>
      <c r="D352" s="271" t="s">
        <v>253</v>
      </c>
      <c r="E352" s="272" t="s">
        <v>374</v>
      </c>
      <c r="F352" s="273" t="s">
        <v>375</v>
      </c>
      <c r="G352" s="274" t="s">
        <v>223</v>
      </c>
      <c r="H352" s="275">
        <v>38.664999999999999</v>
      </c>
      <c r="I352" s="276"/>
      <c r="J352" s="277">
        <f>ROUND(I352*H352,2)</f>
        <v>0</v>
      </c>
      <c r="K352" s="278"/>
      <c r="L352" s="279"/>
      <c r="M352" s="280" t="s">
        <v>1</v>
      </c>
      <c r="N352" s="281" t="s">
        <v>40</v>
      </c>
      <c r="O352" s="92"/>
      <c r="P352" s="230">
        <f>O352*H352</f>
        <v>0</v>
      </c>
      <c r="Q352" s="230">
        <v>0.13100000000000001</v>
      </c>
      <c r="R352" s="230">
        <f>Q352*H352</f>
        <v>5.0651150000000005</v>
      </c>
      <c r="S352" s="230">
        <v>0</v>
      </c>
      <c r="T352" s="231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2" t="s">
        <v>171</v>
      </c>
      <c r="AT352" s="232" t="s">
        <v>253</v>
      </c>
      <c r="AU352" s="232" t="s">
        <v>83</v>
      </c>
      <c r="AY352" s="17" t="s">
        <v>147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7" t="s">
        <v>153</v>
      </c>
      <c r="BK352" s="233">
        <f>ROUND(I352*H352,2)</f>
        <v>0</v>
      </c>
      <c r="BL352" s="17" t="s">
        <v>153</v>
      </c>
      <c r="BM352" s="232" t="s">
        <v>376</v>
      </c>
    </row>
    <row r="353" s="2" customFormat="1">
      <c r="A353" s="38"/>
      <c r="B353" s="39"/>
      <c r="C353" s="40"/>
      <c r="D353" s="234" t="s">
        <v>154</v>
      </c>
      <c r="E353" s="40"/>
      <c r="F353" s="235" t="s">
        <v>375</v>
      </c>
      <c r="G353" s="40"/>
      <c r="H353" s="40"/>
      <c r="I353" s="236"/>
      <c r="J353" s="40"/>
      <c r="K353" s="40"/>
      <c r="L353" s="44"/>
      <c r="M353" s="237"/>
      <c r="N353" s="238"/>
      <c r="O353" s="92"/>
      <c r="P353" s="92"/>
      <c r="Q353" s="92"/>
      <c r="R353" s="92"/>
      <c r="S353" s="92"/>
      <c r="T353" s="93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154</v>
      </c>
      <c r="AU353" s="17" t="s">
        <v>83</v>
      </c>
    </row>
    <row r="354" s="13" customFormat="1">
      <c r="A354" s="13"/>
      <c r="B354" s="239"/>
      <c r="C354" s="240"/>
      <c r="D354" s="234" t="s">
        <v>155</v>
      </c>
      <c r="E354" s="241" t="s">
        <v>1</v>
      </c>
      <c r="F354" s="242" t="s">
        <v>377</v>
      </c>
      <c r="G354" s="240"/>
      <c r="H354" s="243">
        <v>38.664999999999999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155</v>
      </c>
      <c r="AU354" s="249" t="s">
        <v>83</v>
      </c>
      <c r="AV354" s="13" t="s">
        <v>83</v>
      </c>
      <c r="AW354" s="13" t="s">
        <v>30</v>
      </c>
      <c r="AX354" s="13" t="s">
        <v>73</v>
      </c>
      <c r="AY354" s="249" t="s">
        <v>147</v>
      </c>
    </row>
    <row r="355" s="15" customFormat="1">
      <c r="A355" s="15"/>
      <c r="B355" s="260"/>
      <c r="C355" s="261"/>
      <c r="D355" s="234" t="s">
        <v>155</v>
      </c>
      <c r="E355" s="262" t="s">
        <v>1</v>
      </c>
      <c r="F355" s="263" t="s">
        <v>163</v>
      </c>
      <c r="G355" s="261"/>
      <c r="H355" s="264">
        <v>38.664999999999999</v>
      </c>
      <c r="I355" s="265"/>
      <c r="J355" s="261"/>
      <c r="K355" s="261"/>
      <c r="L355" s="266"/>
      <c r="M355" s="267"/>
      <c r="N355" s="268"/>
      <c r="O355" s="268"/>
      <c r="P355" s="268"/>
      <c r="Q355" s="268"/>
      <c r="R355" s="268"/>
      <c r="S355" s="268"/>
      <c r="T355" s="269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0" t="s">
        <v>155</v>
      </c>
      <c r="AU355" s="270" t="s">
        <v>83</v>
      </c>
      <c r="AV355" s="15" t="s">
        <v>153</v>
      </c>
      <c r="AW355" s="15" t="s">
        <v>30</v>
      </c>
      <c r="AX355" s="15" t="s">
        <v>81</v>
      </c>
      <c r="AY355" s="270" t="s">
        <v>147</v>
      </c>
    </row>
    <row r="356" s="12" customFormat="1" ht="22.8" customHeight="1">
      <c r="A356" s="12"/>
      <c r="B356" s="204"/>
      <c r="C356" s="205"/>
      <c r="D356" s="206" t="s">
        <v>72</v>
      </c>
      <c r="E356" s="218" t="s">
        <v>166</v>
      </c>
      <c r="F356" s="218" t="s">
        <v>378</v>
      </c>
      <c r="G356" s="205"/>
      <c r="H356" s="205"/>
      <c r="I356" s="208"/>
      <c r="J356" s="219">
        <f>BK356</f>
        <v>0</v>
      </c>
      <c r="K356" s="205"/>
      <c r="L356" s="210"/>
      <c r="M356" s="211"/>
      <c r="N356" s="212"/>
      <c r="O356" s="212"/>
      <c r="P356" s="213">
        <f>SUM(P357:P555)</f>
        <v>0</v>
      </c>
      <c r="Q356" s="212"/>
      <c r="R356" s="213">
        <f>SUM(R357:R555)</f>
        <v>27.327758209999999</v>
      </c>
      <c r="S356" s="212"/>
      <c r="T356" s="214">
        <f>SUM(T357:T555)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5" t="s">
        <v>81</v>
      </c>
      <c r="AT356" s="216" t="s">
        <v>72</v>
      </c>
      <c r="AU356" s="216" t="s">
        <v>81</v>
      </c>
      <c r="AY356" s="215" t="s">
        <v>147</v>
      </c>
      <c r="BK356" s="217">
        <f>SUM(BK357:BK555)</f>
        <v>0</v>
      </c>
    </row>
    <row r="357" s="2" customFormat="1" ht="24.15" customHeight="1">
      <c r="A357" s="38"/>
      <c r="B357" s="39"/>
      <c r="C357" s="220" t="s">
        <v>266</v>
      </c>
      <c r="D357" s="220" t="s">
        <v>149</v>
      </c>
      <c r="E357" s="221" t="s">
        <v>379</v>
      </c>
      <c r="F357" s="222" t="s">
        <v>380</v>
      </c>
      <c r="G357" s="223" t="s">
        <v>223</v>
      </c>
      <c r="H357" s="224">
        <v>64.109999999999999</v>
      </c>
      <c r="I357" s="225"/>
      <c r="J357" s="226">
        <f>ROUND(I357*H357,2)</f>
        <v>0</v>
      </c>
      <c r="K357" s="227"/>
      <c r="L357" s="44"/>
      <c r="M357" s="228" t="s">
        <v>1</v>
      </c>
      <c r="N357" s="229" t="s">
        <v>40</v>
      </c>
      <c r="O357" s="92"/>
      <c r="P357" s="230">
        <f>O357*H357</f>
        <v>0</v>
      </c>
      <c r="Q357" s="230">
        <v>0.017000000000000001</v>
      </c>
      <c r="R357" s="230">
        <f>Q357*H357</f>
        <v>1.0898700000000001</v>
      </c>
      <c r="S357" s="230">
        <v>0</v>
      </c>
      <c r="T357" s="231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2" t="s">
        <v>153</v>
      </c>
      <c r="AT357" s="232" t="s">
        <v>149</v>
      </c>
      <c r="AU357" s="232" t="s">
        <v>83</v>
      </c>
      <c r="AY357" s="17" t="s">
        <v>147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7" t="s">
        <v>153</v>
      </c>
      <c r="BK357" s="233">
        <f>ROUND(I357*H357,2)</f>
        <v>0</v>
      </c>
      <c r="BL357" s="17" t="s">
        <v>153</v>
      </c>
      <c r="BM357" s="232" t="s">
        <v>381</v>
      </c>
    </row>
    <row r="358" s="2" customFormat="1">
      <c r="A358" s="38"/>
      <c r="B358" s="39"/>
      <c r="C358" s="40"/>
      <c r="D358" s="234" t="s">
        <v>154</v>
      </c>
      <c r="E358" s="40"/>
      <c r="F358" s="235" t="s">
        <v>380</v>
      </c>
      <c r="G358" s="40"/>
      <c r="H358" s="40"/>
      <c r="I358" s="236"/>
      <c r="J358" s="40"/>
      <c r="K358" s="40"/>
      <c r="L358" s="44"/>
      <c r="M358" s="237"/>
      <c r="N358" s="238"/>
      <c r="O358" s="92"/>
      <c r="P358" s="92"/>
      <c r="Q358" s="92"/>
      <c r="R358" s="92"/>
      <c r="S358" s="92"/>
      <c r="T358" s="93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154</v>
      </c>
      <c r="AU358" s="17" t="s">
        <v>83</v>
      </c>
    </row>
    <row r="359" s="13" customFormat="1">
      <c r="A359" s="13"/>
      <c r="B359" s="239"/>
      <c r="C359" s="240"/>
      <c r="D359" s="234" t="s">
        <v>155</v>
      </c>
      <c r="E359" s="241" t="s">
        <v>1</v>
      </c>
      <c r="F359" s="242" t="s">
        <v>382</v>
      </c>
      <c r="G359" s="240"/>
      <c r="H359" s="243">
        <v>64.109999999999999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155</v>
      </c>
      <c r="AU359" s="249" t="s">
        <v>83</v>
      </c>
      <c r="AV359" s="13" t="s">
        <v>83</v>
      </c>
      <c r="AW359" s="13" t="s">
        <v>30</v>
      </c>
      <c r="AX359" s="13" t="s">
        <v>73</v>
      </c>
      <c r="AY359" s="249" t="s">
        <v>147</v>
      </c>
    </row>
    <row r="360" s="15" customFormat="1">
      <c r="A360" s="15"/>
      <c r="B360" s="260"/>
      <c r="C360" s="261"/>
      <c r="D360" s="234" t="s">
        <v>155</v>
      </c>
      <c r="E360" s="262" t="s">
        <v>1</v>
      </c>
      <c r="F360" s="263" t="s">
        <v>163</v>
      </c>
      <c r="G360" s="261"/>
      <c r="H360" s="264">
        <v>64.109999999999999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0" t="s">
        <v>155</v>
      </c>
      <c r="AU360" s="270" t="s">
        <v>83</v>
      </c>
      <c r="AV360" s="15" t="s">
        <v>153</v>
      </c>
      <c r="AW360" s="15" t="s">
        <v>30</v>
      </c>
      <c r="AX360" s="15" t="s">
        <v>81</v>
      </c>
      <c r="AY360" s="270" t="s">
        <v>147</v>
      </c>
    </row>
    <row r="361" s="2" customFormat="1" ht="24.15" customHeight="1">
      <c r="A361" s="38"/>
      <c r="B361" s="39"/>
      <c r="C361" s="220" t="s">
        <v>383</v>
      </c>
      <c r="D361" s="220" t="s">
        <v>149</v>
      </c>
      <c r="E361" s="221" t="s">
        <v>384</v>
      </c>
      <c r="F361" s="222" t="s">
        <v>385</v>
      </c>
      <c r="G361" s="223" t="s">
        <v>152</v>
      </c>
      <c r="H361" s="224">
        <v>54.899999999999999</v>
      </c>
      <c r="I361" s="225"/>
      <c r="J361" s="226">
        <f>ROUND(I361*H361,2)</f>
        <v>0</v>
      </c>
      <c r="K361" s="227"/>
      <c r="L361" s="44"/>
      <c r="M361" s="228" t="s">
        <v>1</v>
      </c>
      <c r="N361" s="229" t="s">
        <v>40</v>
      </c>
      <c r="O361" s="92"/>
      <c r="P361" s="230">
        <f>O361*H361</f>
        <v>0</v>
      </c>
      <c r="Q361" s="230">
        <v>0.0016000000000000001</v>
      </c>
      <c r="R361" s="230">
        <f>Q361*H361</f>
        <v>0.087840000000000001</v>
      </c>
      <c r="S361" s="230">
        <v>0</v>
      </c>
      <c r="T361" s="231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2" t="s">
        <v>153</v>
      </c>
      <c r="AT361" s="232" t="s">
        <v>149</v>
      </c>
      <c r="AU361" s="232" t="s">
        <v>83</v>
      </c>
      <c r="AY361" s="17" t="s">
        <v>147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7" t="s">
        <v>153</v>
      </c>
      <c r="BK361" s="233">
        <f>ROUND(I361*H361,2)</f>
        <v>0</v>
      </c>
      <c r="BL361" s="17" t="s">
        <v>153</v>
      </c>
      <c r="BM361" s="232" t="s">
        <v>386</v>
      </c>
    </row>
    <row r="362" s="2" customFormat="1">
      <c r="A362" s="38"/>
      <c r="B362" s="39"/>
      <c r="C362" s="40"/>
      <c r="D362" s="234" t="s">
        <v>154</v>
      </c>
      <c r="E362" s="40"/>
      <c r="F362" s="235" t="s">
        <v>385</v>
      </c>
      <c r="G362" s="40"/>
      <c r="H362" s="40"/>
      <c r="I362" s="236"/>
      <c r="J362" s="40"/>
      <c r="K362" s="40"/>
      <c r="L362" s="44"/>
      <c r="M362" s="237"/>
      <c r="N362" s="238"/>
      <c r="O362" s="92"/>
      <c r="P362" s="92"/>
      <c r="Q362" s="92"/>
      <c r="R362" s="92"/>
      <c r="S362" s="92"/>
      <c r="T362" s="93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154</v>
      </c>
      <c r="AU362" s="17" t="s">
        <v>83</v>
      </c>
    </row>
    <row r="363" s="13" customFormat="1">
      <c r="A363" s="13"/>
      <c r="B363" s="239"/>
      <c r="C363" s="240"/>
      <c r="D363" s="234" t="s">
        <v>155</v>
      </c>
      <c r="E363" s="241" t="s">
        <v>1</v>
      </c>
      <c r="F363" s="242" t="s">
        <v>387</v>
      </c>
      <c r="G363" s="240"/>
      <c r="H363" s="243">
        <v>54.899999999999999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155</v>
      </c>
      <c r="AU363" s="249" t="s">
        <v>83</v>
      </c>
      <c r="AV363" s="13" t="s">
        <v>83</v>
      </c>
      <c r="AW363" s="13" t="s">
        <v>30</v>
      </c>
      <c r="AX363" s="13" t="s">
        <v>73</v>
      </c>
      <c r="AY363" s="249" t="s">
        <v>147</v>
      </c>
    </row>
    <row r="364" s="15" customFormat="1">
      <c r="A364" s="15"/>
      <c r="B364" s="260"/>
      <c r="C364" s="261"/>
      <c r="D364" s="234" t="s">
        <v>155</v>
      </c>
      <c r="E364" s="262" t="s">
        <v>1</v>
      </c>
      <c r="F364" s="263" t="s">
        <v>163</v>
      </c>
      <c r="G364" s="261"/>
      <c r="H364" s="264">
        <v>54.899999999999999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155</v>
      </c>
      <c r="AU364" s="270" t="s">
        <v>83</v>
      </c>
      <c r="AV364" s="15" t="s">
        <v>153</v>
      </c>
      <c r="AW364" s="15" t="s">
        <v>30</v>
      </c>
      <c r="AX364" s="15" t="s">
        <v>81</v>
      </c>
      <c r="AY364" s="270" t="s">
        <v>147</v>
      </c>
    </row>
    <row r="365" s="2" customFormat="1" ht="24.15" customHeight="1">
      <c r="A365" s="38"/>
      <c r="B365" s="39"/>
      <c r="C365" s="271" t="s">
        <v>272</v>
      </c>
      <c r="D365" s="271" t="s">
        <v>253</v>
      </c>
      <c r="E365" s="272" t="s">
        <v>388</v>
      </c>
      <c r="F365" s="273" t="s">
        <v>389</v>
      </c>
      <c r="G365" s="274" t="s">
        <v>223</v>
      </c>
      <c r="H365" s="275">
        <v>12.077999999999999</v>
      </c>
      <c r="I365" s="276"/>
      <c r="J365" s="277">
        <f>ROUND(I365*H365,2)</f>
        <v>0</v>
      </c>
      <c r="K365" s="278"/>
      <c r="L365" s="279"/>
      <c r="M365" s="280" t="s">
        <v>1</v>
      </c>
      <c r="N365" s="281" t="s">
        <v>40</v>
      </c>
      <c r="O365" s="92"/>
      <c r="P365" s="230">
        <f>O365*H365</f>
        <v>0</v>
      </c>
      <c r="Q365" s="230">
        <v>0.001</v>
      </c>
      <c r="R365" s="230">
        <f>Q365*H365</f>
        <v>0.012078</v>
      </c>
      <c r="S365" s="230">
        <v>0</v>
      </c>
      <c r="T365" s="231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2" t="s">
        <v>171</v>
      </c>
      <c r="AT365" s="232" t="s">
        <v>253</v>
      </c>
      <c r="AU365" s="232" t="s">
        <v>83</v>
      </c>
      <c r="AY365" s="17" t="s">
        <v>147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7" t="s">
        <v>153</v>
      </c>
      <c r="BK365" s="233">
        <f>ROUND(I365*H365,2)</f>
        <v>0</v>
      </c>
      <c r="BL365" s="17" t="s">
        <v>153</v>
      </c>
      <c r="BM365" s="232" t="s">
        <v>390</v>
      </c>
    </row>
    <row r="366" s="2" customFormat="1">
      <c r="A366" s="38"/>
      <c r="B366" s="39"/>
      <c r="C366" s="40"/>
      <c r="D366" s="234" t="s">
        <v>154</v>
      </c>
      <c r="E366" s="40"/>
      <c r="F366" s="235" t="s">
        <v>389</v>
      </c>
      <c r="G366" s="40"/>
      <c r="H366" s="40"/>
      <c r="I366" s="236"/>
      <c r="J366" s="40"/>
      <c r="K366" s="40"/>
      <c r="L366" s="44"/>
      <c r="M366" s="237"/>
      <c r="N366" s="238"/>
      <c r="O366" s="92"/>
      <c r="P366" s="92"/>
      <c r="Q366" s="92"/>
      <c r="R366" s="92"/>
      <c r="S366" s="92"/>
      <c r="T366" s="93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154</v>
      </c>
      <c r="AU366" s="17" t="s">
        <v>83</v>
      </c>
    </row>
    <row r="367" s="13" customFormat="1">
      <c r="A367" s="13"/>
      <c r="B367" s="239"/>
      <c r="C367" s="240"/>
      <c r="D367" s="234" t="s">
        <v>155</v>
      </c>
      <c r="E367" s="241" t="s">
        <v>1</v>
      </c>
      <c r="F367" s="242" t="s">
        <v>391</v>
      </c>
      <c r="G367" s="240"/>
      <c r="H367" s="243">
        <v>12.077999999999999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155</v>
      </c>
      <c r="AU367" s="249" t="s">
        <v>83</v>
      </c>
      <c r="AV367" s="13" t="s">
        <v>83</v>
      </c>
      <c r="AW367" s="13" t="s">
        <v>30</v>
      </c>
      <c r="AX367" s="13" t="s">
        <v>73</v>
      </c>
      <c r="AY367" s="249" t="s">
        <v>147</v>
      </c>
    </row>
    <row r="368" s="15" customFormat="1">
      <c r="A368" s="15"/>
      <c r="B368" s="260"/>
      <c r="C368" s="261"/>
      <c r="D368" s="234" t="s">
        <v>155</v>
      </c>
      <c r="E368" s="262" t="s">
        <v>1</v>
      </c>
      <c r="F368" s="263" t="s">
        <v>163</v>
      </c>
      <c r="G368" s="261"/>
      <c r="H368" s="264">
        <v>12.077999999999999</v>
      </c>
      <c r="I368" s="265"/>
      <c r="J368" s="261"/>
      <c r="K368" s="261"/>
      <c r="L368" s="266"/>
      <c r="M368" s="267"/>
      <c r="N368" s="268"/>
      <c r="O368" s="268"/>
      <c r="P368" s="268"/>
      <c r="Q368" s="268"/>
      <c r="R368" s="268"/>
      <c r="S368" s="268"/>
      <c r="T368" s="269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0" t="s">
        <v>155</v>
      </c>
      <c r="AU368" s="270" t="s">
        <v>83</v>
      </c>
      <c r="AV368" s="15" t="s">
        <v>153</v>
      </c>
      <c r="AW368" s="15" t="s">
        <v>30</v>
      </c>
      <c r="AX368" s="15" t="s">
        <v>81</v>
      </c>
      <c r="AY368" s="270" t="s">
        <v>147</v>
      </c>
    </row>
    <row r="369" s="2" customFormat="1" ht="24.15" customHeight="1">
      <c r="A369" s="38"/>
      <c r="B369" s="39"/>
      <c r="C369" s="220" t="s">
        <v>392</v>
      </c>
      <c r="D369" s="220" t="s">
        <v>149</v>
      </c>
      <c r="E369" s="221" t="s">
        <v>393</v>
      </c>
      <c r="F369" s="222" t="s">
        <v>394</v>
      </c>
      <c r="G369" s="223" t="s">
        <v>223</v>
      </c>
      <c r="H369" s="224">
        <v>121.096</v>
      </c>
      <c r="I369" s="225"/>
      <c r="J369" s="226">
        <f>ROUND(I369*H369,2)</f>
        <v>0</v>
      </c>
      <c r="K369" s="227"/>
      <c r="L369" s="44"/>
      <c r="M369" s="228" t="s">
        <v>1</v>
      </c>
      <c r="N369" s="229" t="s">
        <v>40</v>
      </c>
      <c r="O369" s="92"/>
      <c r="P369" s="230">
        <f>O369*H369</f>
        <v>0</v>
      </c>
      <c r="Q369" s="230">
        <v>0.0030000000000000001</v>
      </c>
      <c r="R369" s="230">
        <f>Q369*H369</f>
        <v>0.363288</v>
      </c>
      <c r="S369" s="230">
        <v>0</v>
      </c>
      <c r="T369" s="231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2" t="s">
        <v>153</v>
      </c>
      <c r="AT369" s="232" t="s">
        <v>149</v>
      </c>
      <c r="AU369" s="232" t="s">
        <v>83</v>
      </c>
      <c r="AY369" s="17" t="s">
        <v>147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7" t="s">
        <v>153</v>
      </c>
      <c r="BK369" s="233">
        <f>ROUND(I369*H369,2)</f>
        <v>0</v>
      </c>
      <c r="BL369" s="17" t="s">
        <v>153</v>
      </c>
      <c r="BM369" s="232" t="s">
        <v>395</v>
      </c>
    </row>
    <row r="370" s="2" customFormat="1">
      <c r="A370" s="38"/>
      <c r="B370" s="39"/>
      <c r="C370" s="40"/>
      <c r="D370" s="234" t="s">
        <v>154</v>
      </c>
      <c r="E370" s="40"/>
      <c r="F370" s="235" t="s">
        <v>394</v>
      </c>
      <c r="G370" s="40"/>
      <c r="H370" s="40"/>
      <c r="I370" s="236"/>
      <c r="J370" s="40"/>
      <c r="K370" s="40"/>
      <c r="L370" s="44"/>
      <c r="M370" s="237"/>
      <c r="N370" s="238"/>
      <c r="O370" s="92"/>
      <c r="P370" s="92"/>
      <c r="Q370" s="92"/>
      <c r="R370" s="92"/>
      <c r="S370" s="92"/>
      <c r="T370" s="93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154</v>
      </c>
      <c r="AU370" s="17" t="s">
        <v>83</v>
      </c>
    </row>
    <row r="371" s="13" customFormat="1">
      <c r="A371" s="13"/>
      <c r="B371" s="239"/>
      <c r="C371" s="240"/>
      <c r="D371" s="234" t="s">
        <v>155</v>
      </c>
      <c r="E371" s="241" t="s">
        <v>1</v>
      </c>
      <c r="F371" s="242" t="s">
        <v>396</v>
      </c>
      <c r="G371" s="240"/>
      <c r="H371" s="243">
        <v>172.94999999999999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155</v>
      </c>
      <c r="AU371" s="249" t="s">
        <v>83</v>
      </c>
      <c r="AV371" s="13" t="s">
        <v>83</v>
      </c>
      <c r="AW371" s="13" t="s">
        <v>30</v>
      </c>
      <c r="AX371" s="13" t="s">
        <v>73</v>
      </c>
      <c r="AY371" s="249" t="s">
        <v>147</v>
      </c>
    </row>
    <row r="372" s="13" customFormat="1">
      <c r="A372" s="13"/>
      <c r="B372" s="239"/>
      <c r="C372" s="240"/>
      <c r="D372" s="234" t="s">
        <v>155</v>
      </c>
      <c r="E372" s="241" t="s">
        <v>1</v>
      </c>
      <c r="F372" s="242" t="s">
        <v>397</v>
      </c>
      <c r="G372" s="240"/>
      <c r="H372" s="243">
        <v>18.5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155</v>
      </c>
      <c r="AU372" s="249" t="s">
        <v>83</v>
      </c>
      <c r="AV372" s="13" t="s">
        <v>83</v>
      </c>
      <c r="AW372" s="13" t="s">
        <v>30</v>
      </c>
      <c r="AX372" s="13" t="s">
        <v>73</v>
      </c>
      <c r="AY372" s="249" t="s">
        <v>147</v>
      </c>
    </row>
    <row r="373" s="14" customFormat="1">
      <c r="A373" s="14"/>
      <c r="B373" s="250"/>
      <c r="C373" s="251"/>
      <c r="D373" s="234" t="s">
        <v>155</v>
      </c>
      <c r="E373" s="252" t="s">
        <v>1</v>
      </c>
      <c r="F373" s="253" t="s">
        <v>310</v>
      </c>
      <c r="G373" s="251"/>
      <c r="H373" s="252" t="s">
        <v>1</v>
      </c>
      <c r="I373" s="254"/>
      <c r="J373" s="251"/>
      <c r="K373" s="251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155</v>
      </c>
      <c r="AU373" s="259" t="s">
        <v>83</v>
      </c>
      <c r="AV373" s="14" t="s">
        <v>81</v>
      </c>
      <c r="AW373" s="14" t="s">
        <v>30</v>
      </c>
      <c r="AX373" s="14" t="s">
        <v>73</v>
      </c>
      <c r="AY373" s="259" t="s">
        <v>147</v>
      </c>
    </row>
    <row r="374" s="13" customFormat="1">
      <c r="A374" s="13"/>
      <c r="B374" s="239"/>
      <c r="C374" s="240"/>
      <c r="D374" s="234" t="s">
        <v>155</v>
      </c>
      <c r="E374" s="241" t="s">
        <v>1</v>
      </c>
      <c r="F374" s="242" t="s">
        <v>398</v>
      </c>
      <c r="G374" s="240"/>
      <c r="H374" s="243">
        <v>-31.071000000000002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155</v>
      </c>
      <c r="AU374" s="249" t="s">
        <v>83</v>
      </c>
      <c r="AV374" s="13" t="s">
        <v>83</v>
      </c>
      <c r="AW374" s="13" t="s">
        <v>30</v>
      </c>
      <c r="AX374" s="13" t="s">
        <v>73</v>
      </c>
      <c r="AY374" s="249" t="s">
        <v>147</v>
      </c>
    </row>
    <row r="375" s="14" customFormat="1">
      <c r="A375" s="14"/>
      <c r="B375" s="250"/>
      <c r="C375" s="251"/>
      <c r="D375" s="234" t="s">
        <v>155</v>
      </c>
      <c r="E375" s="252" t="s">
        <v>1</v>
      </c>
      <c r="F375" s="253" t="s">
        <v>399</v>
      </c>
      <c r="G375" s="251"/>
      <c r="H375" s="252" t="s">
        <v>1</v>
      </c>
      <c r="I375" s="254"/>
      <c r="J375" s="251"/>
      <c r="K375" s="251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155</v>
      </c>
      <c r="AU375" s="259" t="s">
        <v>83</v>
      </c>
      <c r="AV375" s="14" t="s">
        <v>81</v>
      </c>
      <c r="AW375" s="14" t="s">
        <v>30</v>
      </c>
      <c r="AX375" s="14" t="s">
        <v>73</v>
      </c>
      <c r="AY375" s="259" t="s">
        <v>147</v>
      </c>
    </row>
    <row r="376" s="13" customFormat="1">
      <c r="A376" s="13"/>
      <c r="B376" s="239"/>
      <c r="C376" s="240"/>
      <c r="D376" s="234" t="s">
        <v>155</v>
      </c>
      <c r="E376" s="241" t="s">
        <v>1</v>
      </c>
      <c r="F376" s="242" t="s">
        <v>400</v>
      </c>
      <c r="G376" s="240"/>
      <c r="H376" s="243">
        <v>-39.283000000000001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155</v>
      </c>
      <c r="AU376" s="249" t="s">
        <v>83</v>
      </c>
      <c r="AV376" s="13" t="s">
        <v>83</v>
      </c>
      <c r="AW376" s="13" t="s">
        <v>30</v>
      </c>
      <c r="AX376" s="13" t="s">
        <v>73</v>
      </c>
      <c r="AY376" s="249" t="s">
        <v>147</v>
      </c>
    </row>
    <row r="377" s="15" customFormat="1">
      <c r="A377" s="15"/>
      <c r="B377" s="260"/>
      <c r="C377" s="261"/>
      <c r="D377" s="234" t="s">
        <v>155</v>
      </c>
      <c r="E377" s="262" t="s">
        <v>1</v>
      </c>
      <c r="F377" s="263" t="s">
        <v>163</v>
      </c>
      <c r="G377" s="261"/>
      <c r="H377" s="264">
        <v>121.096</v>
      </c>
      <c r="I377" s="265"/>
      <c r="J377" s="261"/>
      <c r="K377" s="261"/>
      <c r="L377" s="266"/>
      <c r="M377" s="267"/>
      <c r="N377" s="268"/>
      <c r="O377" s="268"/>
      <c r="P377" s="268"/>
      <c r="Q377" s="268"/>
      <c r="R377" s="268"/>
      <c r="S377" s="268"/>
      <c r="T377" s="26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0" t="s">
        <v>155</v>
      </c>
      <c r="AU377" s="270" t="s">
        <v>83</v>
      </c>
      <c r="AV377" s="15" t="s">
        <v>153</v>
      </c>
      <c r="AW377" s="15" t="s">
        <v>30</v>
      </c>
      <c r="AX377" s="15" t="s">
        <v>81</v>
      </c>
      <c r="AY377" s="270" t="s">
        <v>147</v>
      </c>
    </row>
    <row r="378" s="2" customFormat="1" ht="24.15" customHeight="1">
      <c r="A378" s="38"/>
      <c r="B378" s="39"/>
      <c r="C378" s="220" t="s">
        <v>278</v>
      </c>
      <c r="D378" s="220" t="s">
        <v>149</v>
      </c>
      <c r="E378" s="221" t="s">
        <v>401</v>
      </c>
      <c r="F378" s="222" t="s">
        <v>402</v>
      </c>
      <c r="G378" s="223" t="s">
        <v>223</v>
      </c>
      <c r="H378" s="224">
        <v>103.967</v>
      </c>
      <c r="I378" s="225"/>
      <c r="J378" s="226">
        <f>ROUND(I378*H378,2)</f>
        <v>0</v>
      </c>
      <c r="K378" s="227"/>
      <c r="L378" s="44"/>
      <c r="M378" s="228" t="s">
        <v>1</v>
      </c>
      <c r="N378" s="229" t="s">
        <v>40</v>
      </c>
      <c r="O378" s="92"/>
      <c r="P378" s="230">
        <f>O378*H378</f>
        <v>0</v>
      </c>
      <c r="Q378" s="230">
        <v>0.018380000000000001</v>
      </c>
      <c r="R378" s="230">
        <f>Q378*H378</f>
        <v>1.91091346</v>
      </c>
      <c r="S378" s="230">
        <v>0</v>
      </c>
      <c r="T378" s="231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2" t="s">
        <v>153</v>
      </c>
      <c r="AT378" s="232" t="s">
        <v>149</v>
      </c>
      <c r="AU378" s="232" t="s">
        <v>83</v>
      </c>
      <c r="AY378" s="17" t="s">
        <v>147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7" t="s">
        <v>153</v>
      </c>
      <c r="BK378" s="233">
        <f>ROUND(I378*H378,2)</f>
        <v>0</v>
      </c>
      <c r="BL378" s="17" t="s">
        <v>153</v>
      </c>
      <c r="BM378" s="232" t="s">
        <v>403</v>
      </c>
    </row>
    <row r="379" s="2" customFormat="1">
      <c r="A379" s="38"/>
      <c r="B379" s="39"/>
      <c r="C379" s="40"/>
      <c r="D379" s="234" t="s">
        <v>154</v>
      </c>
      <c r="E379" s="40"/>
      <c r="F379" s="235" t="s">
        <v>402</v>
      </c>
      <c r="G379" s="40"/>
      <c r="H379" s="40"/>
      <c r="I379" s="236"/>
      <c r="J379" s="40"/>
      <c r="K379" s="40"/>
      <c r="L379" s="44"/>
      <c r="M379" s="237"/>
      <c r="N379" s="238"/>
      <c r="O379" s="92"/>
      <c r="P379" s="92"/>
      <c r="Q379" s="92"/>
      <c r="R379" s="92"/>
      <c r="S379" s="92"/>
      <c r="T379" s="93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154</v>
      </c>
      <c r="AU379" s="17" t="s">
        <v>83</v>
      </c>
    </row>
    <row r="380" s="13" customFormat="1">
      <c r="A380" s="13"/>
      <c r="B380" s="239"/>
      <c r="C380" s="240"/>
      <c r="D380" s="234" t="s">
        <v>155</v>
      </c>
      <c r="E380" s="241" t="s">
        <v>1</v>
      </c>
      <c r="F380" s="242" t="s">
        <v>404</v>
      </c>
      <c r="G380" s="240"/>
      <c r="H380" s="243">
        <v>103.77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155</v>
      </c>
      <c r="AU380" s="249" t="s">
        <v>83</v>
      </c>
      <c r="AV380" s="13" t="s">
        <v>83</v>
      </c>
      <c r="AW380" s="13" t="s">
        <v>30</v>
      </c>
      <c r="AX380" s="13" t="s">
        <v>73</v>
      </c>
      <c r="AY380" s="249" t="s">
        <v>147</v>
      </c>
    </row>
    <row r="381" s="13" customFormat="1">
      <c r="A381" s="13"/>
      <c r="B381" s="239"/>
      <c r="C381" s="240"/>
      <c r="D381" s="234" t="s">
        <v>155</v>
      </c>
      <c r="E381" s="241" t="s">
        <v>1</v>
      </c>
      <c r="F381" s="242" t="s">
        <v>405</v>
      </c>
      <c r="G381" s="240"/>
      <c r="H381" s="243">
        <v>17.765000000000001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155</v>
      </c>
      <c r="AU381" s="249" t="s">
        <v>83</v>
      </c>
      <c r="AV381" s="13" t="s">
        <v>83</v>
      </c>
      <c r="AW381" s="13" t="s">
        <v>30</v>
      </c>
      <c r="AX381" s="13" t="s">
        <v>73</v>
      </c>
      <c r="AY381" s="249" t="s">
        <v>147</v>
      </c>
    </row>
    <row r="382" s="14" customFormat="1">
      <c r="A382" s="14"/>
      <c r="B382" s="250"/>
      <c r="C382" s="251"/>
      <c r="D382" s="234" t="s">
        <v>155</v>
      </c>
      <c r="E382" s="252" t="s">
        <v>1</v>
      </c>
      <c r="F382" s="253" t="s">
        <v>310</v>
      </c>
      <c r="G382" s="251"/>
      <c r="H382" s="252" t="s">
        <v>1</v>
      </c>
      <c r="I382" s="254"/>
      <c r="J382" s="251"/>
      <c r="K382" s="251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155</v>
      </c>
      <c r="AU382" s="259" t="s">
        <v>83</v>
      </c>
      <c r="AV382" s="14" t="s">
        <v>81</v>
      </c>
      <c r="AW382" s="14" t="s">
        <v>30</v>
      </c>
      <c r="AX382" s="14" t="s">
        <v>73</v>
      </c>
      <c r="AY382" s="259" t="s">
        <v>147</v>
      </c>
    </row>
    <row r="383" s="13" customFormat="1">
      <c r="A383" s="13"/>
      <c r="B383" s="239"/>
      <c r="C383" s="240"/>
      <c r="D383" s="234" t="s">
        <v>155</v>
      </c>
      <c r="E383" s="241" t="s">
        <v>1</v>
      </c>
      <c r="F383" s="242" t="s">
        <v>406</v>
      </c>
      <c r="G383" s="240"/>
      <c r="H383" s="243">
        <v>-17.568000000000001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155</v>
      </c>
      <c r="AU383" s="249" t="s">
        <v>83</v>
      </c>
      <c r="AV383" s="13" t="s">
        <v>83</v>
      </c>
      <c r="AW383" s="13" t="s">
        <v>30</v>
      </c>
      <c r="AX383" s="13" t="s">
        <v>73</v>
      </c>
      <c r="AY383" s="249" t="s">
        <v>147</v>
      </c>
    </row>
    <row r="384" s="15" customFormat="1">
      <c r="A384" s="15"/>
      <c r="B384" s="260"/>
      <c r="C384" s="261"/>
      <c r="D384" s="234" t="s">
        <v>155</v>
      </c>
      <c r="E384" s="262" t="s">
        <v>1</v>
      </c>
      <c r="F384" s="263" t="s">
        <v>163</v>
      </c>
      <c r="G384" s="261"/>
      <c r="H384" s="264">
        <v>103.967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0" t="s">
        <v>155</v>
      </c>
      <c r="AU384" s="270" t="s">
        <v>83</v>
      </c>
      <c r="AV384" s="15" t="s">
        <v>153</v>
      </c>
      <c r="AW384" s="15" t="s">
        <v>30</v>
      </c>
      <c r="AX384" s="15" t="s">
        <v>81</v>
      </c>
      <c r="AY384" s="270" t="s">
        <v>147</v>
      </c>
    </row>
    <row r="385" s="2" customFormat="1" ht="24.15" customHeight="1">
      <c r="A385" s="38"/>
      <c r="B385" s="39"/>
      <c r="C385" s="220" t="s">
        <v>407</v>
      </c>
      <c r="D385" s="220" t="s">
        <v>149</v>
      </c>
      <c r="E385" s="221" t="s">
        <v>408</v>
      </c>
      <c r="F385" s="222" t="s">
        <v>409</v>
      </c>
      <c r="G385" s="223" t="s">
        <v>223</v>
      </c>
      <c r="H385" s="224">
        <v>5.8029999999999999</v>
      </c>
      <c r="I385" s="225"/>
      <c r="J385" s="226">
        <f>ROUND(I385*H385,2)</f>
        <v>0</v>
      </c>
      <c r="K385" s="227"/>
      <c r="L385" s="44"/>
      <c r="M385" s="228" t="s">
        <v>1</v>
      </c>
      <c r="N385" s="229" t="s">
        <v>40</v>
      </c>
      <c r="O385" s="92"/>
      <c r="P385" s="230">
        <f>O385*H385</f>
        <v>0</v>
      </c>
      <c r="Q385" s="230">
        <v>0.033579999999999999</v>
      </c>
      <c r="R385" s="230">
        <f>Q385*H385</f>
        <v>0.19486473999999998</v>
      </c>
      <c r="S385" s="230">
        <v>0</v>
      </c>
      <c r="T385" s="231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2" t="s">
        <v>153</v>
      </c>
      <c r="AT385" s="232" t="s">
        <v>149</v>
      </c>
      <c r="AU385" s="232" t="s">
        <v>83</v>
      </c>
      <c r="AY385" s="17" t="s">
        <v>147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7" t="s">
        <v>153</v>
      </c>
      <c r="BK385" s="233">
        <f>ROUND(I385*H385,2)</f>
        <v>0</v>
      </c>
      <c r="BL385" s="17" t="s">
        <v>153</v>
      </c>
      <c r="BM385" s="232" t="s">
        <v>410</v>
      </c>
    </row>
    <row r="386" s="2" customFormat="1">
      <c r="A386" s="38"/>
      <c r="B386" s="39"/>
      <c r="C386" s="40"/>
      <c r="D386" s="234" t="s">
        <v>154</v>
      </c>
      <c r="E386" s="40"/>
      <c r="F386" s="235" t="s">
        <v>409</v>
      </c>
      <c r="G386" s="40"/>
      <c r="H386" s="40"/>
      <c r="I386" s="236"/>
      <c r="J386" s="40"/>
      <c r="K386" s="40"/>
      <c r="L386" s="44"/>
      <c r="M386" s="237"/>
      <c r="N386" s="238"/>
      <c r="O386" s="92"/>
      <c r="P386" s="92"/>
      <c r="Q386" s="92"/>
      <c r="R386" s="92"/>
      <c r="S386" s="92"/>
      <c r="T386" s="93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154</v>
      </c>
      <c r="AU386" s="17" t="s">
        <v>83</v>
      </c>
    </row>
    <row r="387" s="13" customFormat="1">
      <c r="A387" s="13"/>
      <c r="B387" s="239"/>
      <c r="C387" s="240"/>
      <c r="D387" s="234" t="s">
        <v>155</v>
      </c>
      <c r="E387" s="241" t="s">
        <v>1</v>
      </c>
      <c r="F387" s="242" t="s">
        <v>411</v>
      </c>
      <c r="G387" s="240"/>
      <c r="H387" s="243">
        <v>5.8029999999999999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155</v>
      </c>
      <c r="AU387" s="249" t="s">
        <v>83</v>
      </c>
      <c r="AV387" s="13" t="s">
        <v>83</v>
      </c>
      <c r="AW387" s="13" t="s">
        <v>30</v>
      </c>
      <c r="AX387" s="13" t="s">
        <v>73</v>
      </c>
      <c r="AY387" s="249" t="s">
        <v>147</v>
      </c>
    </row>
    <row r="388" s="15" customFormat="1">
      <c r="A388" s="15"/>
      <c r="B388" s="260"/>
      <c r="C388" s="261"/>
      <c r="D388" s="234" t="s">
        <v>155</v>
      </c>
      <c r="E388" s="262" t="s">
        <v>1</v>
      </c>
      <c r="F388" s="263" t="s">
        <v>163</v>
      </c>
      <c r="G388" s="261"/>
      <c r="H388" s="264">
        <v>5.8029999999999999</v>
      </c>
      <c r="I388" s="265"/>
      <c r="J388" s="261"/>
      <c r="K388" s="261"/>
      <c r="L388" s="266"/>
      <c r="M388" s="267"/>
      <c r="N388" s="268"/>
      <c r="O388" s="268"/>
      <c r="P388" s="268"/>
      <c r="Q388" s="268"/>
      <c r="R388" s="268"/>
      <c r="S388" s="268"/>
      <c r="T388" s="26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0" t="s">
        <v>155</v>
      </c>
      <c r="AU388" s="270" t="s">
        <v>83</v>
      </c>
      <c r="AV388" s="15" t="s">
        <v>153</v>
      </c>
      <c r="AW388" s="15" t="s">
        <v>30</v>
      </c>
      <c r="AX388" s="15" t="s">
        <v>81</v>
      </c>
      <c r="AY388" s="270" t="s">
        <v>147</v>
      </c>
    </row>
    <row r="389" s="2" customFormat="1" ht="24.15" customHeight="1">
      <c r="A389" s="38"/>
      <c r="B389" s="39"/>
      <c r="C389" s="220" t="s">
        <v>281</v>
      </c>
      <c r="D389" s="220" t="s">
        <v>149</v>
      </c>
      <c r="E389" s="221" t="s">
        <v>412</v>
      </c>
      <c r="F389" s="222" t="s">
        <v>413</v>
      </c>
      <c r="G389" s="223" t="s">
        <v>223</v>
      </c>
      <c r="H389" s="224">
        <v>48.076000000000001</v>
      </c>
      <c r="I389" s="225"/>
      <c r="J389" s="226">
        <f>ROUND(I389*H389,2)</f>
        <v>0</v>
      </c>
      <c r="K389" s="227"/>
      <c r="L389" s="44"/>
      <c r="M389" s="228" t="s">
        <v>1</v>
      </c>
      <c r="N389" s="229" t="s">
        <v>40</v>
      </c>
      <c r="O389" s="92"/>
      <c r="P389" s="230">
        <f>O389*H389</f>
        <v>0</v>
      </c>
      <c r="Q389" s="230">
        <v>0.028400000000000002</v>
      </c>
      <c r="R389" s="230">
        <f>Q389*H389</f>
        <v>1.3653584000000001</v>
      </c>
      <c r="S389" s="230">
        <v>0</v>
      </c>
      <c r="T389" s="231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2" t="s">
        <v>153</v>
      </c>
      <c r="AT389" s="232" t="s">
        <v>149</v>
      </c>
      <c r="AU389" s="232" t="s">
        <v>83</v>
      </c>
      <c r="AY389" s="17" t="s">
        <v>147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7" t="s">
        <v>153</v>
      </c>
      <c r="BK389" s="233">
        <f>ROUND(I389*H389,2)</f>
        <v>0</v>
      </c>
      <c r="BL389" s="17" t="s">
        <v>153</v>
      </c>
      <c r="BM389" s="232" t="s">
        <v>414</v>
      </c>
    </row>
    <row r="390" s="2" customFormat="1">
      <c r="A390" s="38"/>
      <c r="B390" s="39"/>
      <c r="C390" s="40"/>
      <c r="D390" s="234" t="s">
        <v>154</v>
      </c>
      <c r="E390" s="40"/>
      <c r="F390" s="235" t="s">
        <v>413</v>
      </c>
      <c r="G390" s="40"/>
      <c r="H390" s="40"/>
      <c r="I390" s="236"/>
      <c r="J390" s="40"/>
      <c r="K390" s="40"/>
      <c r="L390" s="44"/>
      <c r="M390" s="237"/>
      <c r="N390" s="238"/>
      <c r="O390" s="92"/>
      <c r="P390" s="92"/>
      <c r="Q390" s="92"/>
      <c r="R390" s="92"/>
      <c r="S390" s="92"/>
      <c r="T390" s="93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154</v>
      </c>
      <c r="AU390" s="17" t="s">
        <v>83</v>
      </c>
    </row>
    <row r="391" s="13" customFormat="1">
      <c r="A391" s="13"/>
      <c r="B391" s="239"/>
      <c r="C391" s="240"/>
      <c r="D391" s="234" t="s">
        <v>155</v>
      </c>
      <c r="E391" s="241" t="s">
        <v>1</v>
      </c>
      <c r="F391" s="242" t="s">
        <v>415</v>
      </c>
      <c r="G391" s="240"/>
      <c r="H391" s="243">
        <v>69.180000000000007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155</v>
      </c>
      <c r="AU391" s="249" t="s">
        <v>83</v>
      </c>
      <c r="AV391" s="13" t="s">
        <v>83</v>
      </c>
      <c r="AW391" s="13" t="s">
        <v>30</v>
      </c>
      <c r="AX391" s="13" t="s">
        <v>73</v>
      </c>
      <c r="AY391" s="249" t="s">
        <v>147</v>
      </c>
    </row>
    <row r="392" s="14" customFormat="1">
      <c r="A392" s="14"/>
      <c r="B392" s="250"/>
      <c r="C392" s="251"/>
      <c r="D392" s="234" t="s">
        <v>155</v>
      </c>
      <c r="E392" s="252" t="s">
        <v>1</v>
      </c>
      <c r="F392" s="253" t="s">
        <v>310</v>
      </c>
      <c r="G392" s="251"/>
      <c r="H392" s="252" t="s">
        <v>1</v>
      </c>
      <c r="I392" s="254"/>
      <c r="J392" s="251"/>
      <c r="K392" s="251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155</v>
      </c>
      <c r="AU392" s="259" t="s">
        <v>83</v>
      </c>
      <c r="AV392" s="14" t="s">
        <v>81</v>
      </c>
      <c r="AW392" s="14" t="s">
        <v>30</v>
      </c>
      <c r="AX392" s="14" t="s">
        <v>73</v>
      </c>
      <c r="AY392" s="259" t="s">
        <v>147</v>
      </c>
    </row>
    <row r="393" s="13" customFormat="1">
      <c r="A393" s="13"/>
      <c r="B393" s="239"/>
      <c r="C393" s="240"/>
      <c r="D393" s="234" t="s">
        <v>155</v>
      </c>
      <c r="E393" s="241" t="s">
        <v>1</v>
      </c>
      <c r="F393" s="242" t="s">
        <v>416</v>
      </c>
      <c r="G393" s="240"/>
      <c r="H393" s="243">
        <v>-21.103999999999999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155</v>
      </c>
      <c r="AU393" s="249" t="s">
        <v>83</v>
      </c>
      <c r="AV393" s="13" t="s">
        <v>83</v>
      </c>
      <c r="AW393" s="13" t="s">
        <v>30</v>
      </c>
      <c r="AX393" s="13" t="s">
        <v>73</v>
      </c>
      <c r="AY393" s="249" t="s">
        <v>147</v>
      </c>
    </row>
    <row r="394" s="15" customFormat="1">
      <c r="A394" s="15"/>
      <c r="B394" s="260"/>
      <c r="C394" s="261"/>
      <c r="D394" s="234" t="s">
        <v>155</v>
      </c>
      <c r="E394" s="262" t="s">
        <v>1</v>
      </c>
      <c r="F394" s="263" t="s">
        <v>163</v>
      </c>
      <c r="G394" s="261"/>
      <c r="H394" s="264">
        <v>48.076000000000001</v>
      </c>
      <c r="I394" s="265"/>
      <c r="J394" s="261"/>
      <c r="K394" s="261"/>
      <c r="L394" s="266"/>
      <c r="M394" s="267"/>
      <c r="N394" s="268"/>
      <c r="O394" s="268"/>
      <c r="P394" s="268"/>
      <c r="Q394" s="268"/>
      <c r="R394" s="268"/>
      <c r="S394" s="268"/>
      <c r="T394" s="26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0" t="s">
        <v>155</v>
      </c>
      <c r="AU394" s="270" t="s">
        <v>83</v>
      </c>
      <c r="AV394" s="15" t="s">
        <v>153</v>
      </c>
      <c r="AW394" s="15" t="s">
        <v>30</v>
      </c>
      <c r="AX394" s="15" t="s">
        <v>81</v>
      </c>
      <c r="AY394" s="270" t="s">
        <v>147</v>
      </c>
    </row>
    <row r="395" s="2" customFormat="1" ht="24.15" customHeight="1">
      <c r="A395" s="38"/>
      <c r="B395" s="39"/>
      <c r="C395" s="220" t="s">
        <v>417</v>
      </c>
      <c r="D395" s="220" t="s">
        <v>149</v>
      </c>
      <c r="E395" s="221" t="s">
        <v>418</v>
      </c>
      <c r="F395" s="222" t="s">
        <v>419</v>
      </c>
      <c r="G395" s="223" t="s">
        <v>223</v>
      </c>
      <c r="H395" s="224">
        <v>39.283000000000001</v>
      </c>
      <c r="I395" s="225"/>
      <c r="J395" s="226">
        <f>ROUND(I395*H395,2)</f>
        <v>0</v>
      </c>
      <c r="K395" s="227"/>
      <c r="L395" s="44"/>
      <c r="M395" s="228" t="s">
        <v>1</v>
      </c>
      <c r="N395" s="229" t="s">
        <v>40</v>
      </c>
      <c r="O395" s="92"/>
      <c r="P395" s="230">
        <f>O395*H395</f>
        <v>0</v>
      </c>
      <c r="Q395" s="230">
        <v>0.021000000000000001</v>
      </c>
      <c r="R395" s="230">
        <f>Q395*H395</f>
        <v>0.82494300000000009</v>
      </c>
      <c r="S395" s="230">
        <v>0</v>
      </c>
      <c r="T395" s="231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2" t="s">
        <v>153</v>
      </c>
      <c r="AT395" s="232" t="s">
        <v>149</v>
      </c>
      <c r="AU395" s="232" t="s">
        <v>83</v>
      </c>
      <c r="AY395" s="17" t="s">
        <v>147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7" t="s">
        <v>153</v>
      </c>
      <c r="BK395" s="233">
        <f>ROUND(I395*H395,2)</f>
        <v>0</v>
      </c>
      <c r="BL395" s="17" t="s">
        <v>153</v>
      </c>
      <c r="BM395" s="232" t="s">
        <v>420</v>
      </c>
    </row>
    <row r="396" s="2" customFormat="1">
      <c r="A396" s="38"/>
      <c r="B396" s="39"/>
      <c r="C396" s="40"/>
      <c r="D396" s="234" t="s">
        <v>154</v>
      </c>
      <c r="E396" s="40"/>
      <c r="F396" s="235" t="s">
        <v>419</v>
      </c>
      <c r="G396" s="40"/>
      <c r="H396" s="40"/>
      <c r="I396" s="236"/>
      <c r="J396" s="40"/>
      <c r="K396" s="40"/>
      <c r="L396" s="44"/>
      <c r="M396" s="237"/>
      <c r="N396" s="238"/>
      <c r="O396" s="92"/>
      <c r="P396" s="92"/>
      <c r="Q396" s="92"/>
      <c r="R396" s="92"/>
      <c r="S396" s="92"/>
      <c r="T396" s="93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154</v>
      </c>
      <c r="AU396" s="17" t="s">
        <v>83</v>
      </c>
    </row>
    <row r="397" s="14" customFormat="1">
      <c r="A397" s="14"/>
      <c r="B397" s="250"/>
      <c r="C397" s="251"/>
      <c r="D397" s="234" t="s">
        <v>155</v>
      </c>
      <c r="E397" s="252" t="s">
        <v>1</v>
      </c>
      <c r="F397" s="253" t="s">
        <v>421</v>
      </c>
      <c r="G397" s="251"/>
      <c r="H397" s="252" t="s">
        <v>1</v>
      </c>
      <c r="I397" s="254"/>
      <c r="J397" s="251"/>
      <c r="K397" s="251"/>
      <c r="L397" s="255"/>
      <c r="M397" s="256"/>
      <c r="N397" s="257"/>
      <c r="O397" s="257"/>
      <c r="P397" s="257"/>
      <c r="Q397" s="257"/>
      <c r="R397" s="257"/>
      <c r="S397" s="257"/>
      <c r="T397" s="25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9" t="s">
        <v>155</v>
      </c>
      <c r="AU397" s="259" t="s">
        <v>83</v>
      </c>
      <c r="AV397" s="14" t="s">
        <v>81</v>
      </c>
      <c r="AW397" s="14" t="s">
        <v>30</v>
      </c>
      <c r="AX397" s="14" t="s">
        <v>73</v>
      </c>
      <c r="AY397" s="259" t="s">
        <v>147</v>
      </c>
    </row>
    <row r="398" s="13" customFormat="1">
      <c r="A398" s="13"/>
      <c r="B398" s="239"/>
      <c r="C398" s="240"/>
      <c r="D398" s="234" t="s">
        <v>155</v>
      </c>
      <c r="E398" s="241" t="s">
        <v>1</v>
      </c>
      <c r="F398" s="242" t="s">
        <v>422</v>
      </c>
      <c r="G398" s="240"/>
      <c r="H398" s="243">
        <v>38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155</v>
      </c>
      <c r="AU398" s="249" t="s">
        <v>83</v>
      </c>
      <c r="AV398" s="13" t="s">
        <v>83</v>
      </c>
      <c r="AW398" s="13" t="s">
        <v>30</v>
      </c>
      <c r="AX398" s="13" t="s">
        <v>73</v>
      </c>
      <c r="AY398" s="249" t="s">
        <v>147</v>
      </c>
    </row>
    <row r="399" s="13" customFormat="1">
      <c r="A399" s="13"/>
      <c r="B399" s="239"/>
      <c r="C399" s="240"/>
      <c r="D399" s="234" t="s">
        <v>155</v>
      </c>
      <c r="E399" s="241" t="s">
        <v>1</v>
      </c>
      <c r="F399" s="242" t="s">
        <v>423</v>
      </c>
      <c r="G399" s="240"/>
      <c r="H399" s="243">
        <v>9.5679999999999996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155</v>
      </c>
      <c r="AU399" s="249" t="s">
        <v>83</v>
      </c>
      <c r="AV399" s="13" t="s">
        <v>83</v>
      </c>
      <c r="AW399" s="13" t="s">
        <v>30</v>
      </c>
      <c r="AX399" s="13" t="s">
        <v>73</v>
      </c>
      <c r="AY399" s="249" t="s">
        <v>147</v>
      </c>
    </row>
    <row r="400" s="14" customFormat="1">
      <c r="A400" s="14"/>
      <c r="B400" s="250"/>
      <c r="C400" s="251"/>
      <c r="D400" s="234" t="s">
        <v>155</v>
      </c>
      <c r="E400" s="252" t="s">
        <v>1</v>
      </c>
      <c r="F400" s="253" t="s">
        <v>310</v>
      </c>
      <c r="G400" s="251"/>
      <c r="H400" s="252" t="s">
        <v>1</v>
      </c>
      <c r="I400" s="254"/>
      <c r="J400" s="251"/>
      <c r="K400" s="251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155</v>
      </c>
      <c r="AU400" s="259" t="s">
        <v>83</v>
      </c>
      <c r="AV400" s="14" t="s">
        <v>81</v>
      </c>
      <c r="AW400" s="14" t="s">
        <v>30</v>
      </c>
      <c r="AX400" s="14" t="s">
        <v>73</v>
      </c>
      <c r="AY400" s="259" t="s">
        <v>147</v>
      </c>
    </row>
    <row r="401" s="13" customFormat="1">
      <c r="A401" s="13"/>
      <c r="B401" s="239"/>
      <c r="C401" s="240"/>
      <c r="D401" s="234" t="s">
        <v>155</v>
      </c>
      <c r="E401" s="241" t="s">
        <v>1</v>
      </c>
      <c r="F401" s="242" t="s">
        <v>424</v>
      </c>
      <c r="G401" s="240"/>
      <c r="H401" s="243">
        <v>-8.2850000000000001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155</v>
      </c>
      <c r="AU401" s="249" t="s">
        <v>83</v>
      </c>
      <c r="AV401" s="13" t="s">
        <v>83</v>
      </c>
      <c r="AW401" s="13" t="s">
        <v>30</v>
      </c>
      <c r="AX401" s="13" t="s">
        <v>73</v>
      </c>
      <c r="AY401" s="249" t="s">
        <v>147</v>
      </c>
    </row>
    <row r="402" s="15" customFormat="1">
      <c r="A402" s="15"/>
      <c r="B402" s="260"/>
      <c r="C402" s="261"/>
      <c r="D402" s="234" t="s">
        <v>155</v>
      </c>
      <c r="E402" s="262" t="s">
        <v>1</v>
      </c>
      <c r="F402" s="263" t="s">
        <v>163</v>
      </c>
      <c r="G402" s="261"/>
      <c r="H402" s="264">
        <v>39.283000000000001</v>
      </c>
      <c r="I402" s="265"/>
      <c r="J402" s="261"/>
      <c r="K402" s="261"/>
      <c r="L402" s="266"/>
      <c r="M402" s="267"/>
      <c r="N402" s="268"/>
      <c r="O402" s="268"/>
      <c r="P402" s="268"/>
      <c r="Q402" s="268"/>
      <c r="R402" s="268"/>
      <c r="S402" s="268"/>
      <c r="T402" s="269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0" t="s">
        <v>155</v>
      </c>
      <c r="AU402" s="270" t="s">
        <v>83</v>
      </c>
      <c r="AV402" s="15" t="s">
        <v>153</v>
      </c>
      <c r="AW402" s="15" t="s">
        <v>30</v>
      </c>
      <c r="AX402" s="15" t="s">
        <v>81</v>
      </c>
      <c r="AY402" s="270" t="s">
        <v>147</v>
      </c>
    </row>
    <row r="403" s="2" customFormat="1" ht="16.5" customHeight="1">
      <c r="A403" s="38"/>
      <c r="B403" s="39"/>
      <c r="C403" s="220" t="s">
        <v>287</v>
      </c>
      <c r="D403" s="220" t="s">
        <v>149</v>
      </c>
      <c r="E403" s="221" t="s">
        <v>425</v>
      </c>
      <c r="F403" s="222" t="s">
        <v>426</v>
      </c>
      <c r="G403" s="223" t="s">
        <v>223</v>
      </c>
      <c r="H403" s="224">
        <v>64.109999999999999</v>
      </c>
      <c r="I403" s="225"/>
      <c r="J403" s="226">
        <f>ROUND(I403*H403,2)</f>
        <v>0</v>
      </c>
      <c r="K403" s="227"/>
      <c r="L403" s="44"/>
      <c r="M403" s="228" t="s">
        <v>1</v>
      </c>
      <c r="N403" s="229" t="s">
        <v>40</v>
      </c>
      <c r="O403" s="92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2" t="s">
        <v>153</v>
      </c>
      <c r="AT403" s="232" t="s">
        <v>149</v>
      </c>
      <c r="AU403" s="232" t="s">
        <v>83</v>
      </c>
      <c r="AY403" s="17" t="s">
        <v>147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7" t="s">
        <v>153</v>
      </c>
      <c r="BK403" s="233">
        <f>ROUND(I403*H403,2)</f>
        <v>0</v>
      </c>
      <c r="BL403" s="17" t="s">
        <v>153</v>
      </c>
      <c r="BM403" s="232" t="s">
        <v>427</v>
      </c>
    </row>
    <row r="404" s="2" customFormat="1">
      <c r="A404" s="38"/>
      <c r="B404" s="39"/>
      <c r="C404" s="40"/>
      <c r="D404" s="234" t="s">
        <v>154</v>
      </c>
      <c r="E404" s="40"/>
      <c r="F404" s="235" t="s">
        <v>426</v>
      </c>
      <c r="G404" s="40"/>
      <c r="H404" s="40"/>
      <c r="I404" s="236"/>
      <c r="J404" s="40"/>
      <c r="K404" s="40"/>
      <c r="L404" s="44"/>
      <c r="M404" s="237"/>
      <c r="N404" s="238"/>
      <c r="O404" s="92"/>
      <c r="P404" s="92"/>
      <c r="Q404" s="92"/>
      <c r="R404" s="92"/>
      <c r="S404" s="92"/>
      <c r="T404" s="93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154</v>
      </c>
      <c r="AU404" s="17" t="s">
        <v>83</v>
      </c>
    </row>
    <row r="405" s="13" customFormat="1">
      <c r="A405" s="13"/>
      <c r="B405" s="239"/>
      <c r="C405" s="240"/>
      <c r="D405" s="234" t="s">
        <v>155</v>
      </c>
      <c r="E405" s="241" t="s">
        <v>1</v>
      </c>
      <c r="F405" s="242" t="s">
        <v>382</v>
      </c>
      <c r="G405" s="240"/>
      <c r="H405" s="243">
        <v>64.109999999999999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155</v>
      </c>
      <c r="AU405" s="249" t="s">
        <v>83</v>
      </c>
      <c r="AV405" s="13" t="s">
        <v>83</v>
      </c>
      <c r="AW405" s="13" t="s">
        <v>30</v>
      </c>
      <c r="AX405" s="13" t="s">
        <v>73</v>
      </c>
      <c r="AY405" s="249" t="s">
        <v>147</v>
      </c>
    </row>
    <row r="406" s="15" customFormat="1">
      <c r="A406" s="15"/>
      <c r="B406" s="260"/>
      <c r="C406" s="261"/>
      <c r="D406" s="234" t="s">
        <v>155</v>
      </c>
      <c r="E406" s="262" t="s">
        <v>1</v>
      </c>
      <c r="F406" s="263" t="s">
        <v>163</v>
      </c>
      <c r="G406" s="261"/>
      <c r="H406" s="264">
        <v>64.109999999999999</v>
      </c>
      <c r="I406" s="265"/>
      <c r="J406" s="261"/>
      <c r="K406" s="261"/>
      <c r="L406" s="266"/>
      <c r="M406" s="267"/>
      <c r="N406" s="268"/>
      <c r="O406" s="268"/>
      <c r="P406" s="268"/>
      <c r="Q406" s="268"/>
      <c r="R406" s="268"/>
      <c r="S406" s="268"/>
      <c r="T406" s="269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0" t="s">
        <v>155</v>
      </c>
      <c r="AU406" s="270" t="s">
        <v>83</v>
      </c>
      <c r="AV406" s="15" t="s">
        <v>153</v>
      </c>
      <c r="AW406" s="15" t="s">
        <v>30</v>
      </c>
      <c r="AX406" s="15" t="s">
        <v>81</v>
      </c>
      <c r="AY406" s="270" t="s">
        <v>147</v>
      </c>
    </row>
    <row r="407" s="2" customFormat="1" ht="24.15" customHeight="1">
      <c r="A407" s="38"/>
      <c r="B407" s="39"/>
      <c r="C407" s="220" t="s">
        <v>428</v>
      </c>
      <c r="D407" s="220" t="s">
        <v>149</v>
      </c>
      <c r="E407" s="221" t="s">
        <v>429</v>
      </c>
      <c r="F407" s="222" t="s">
        <v>430</v>
      </c>
      <c r="G407" s="223" t="s">
        <v>223</v>
      </c>
      <c r="H407" s="224">
        <v>39.470999999999997</v>
      </c>
      <c r="I407" s="225"/>
      <c r="J407" s="226">
        <f>ROUND(I407*H407,2)</f>
        <v>0</v>
      </c>
      <c r="K407" s="227"/>
      <c r="L407" s="44"/>
      <c r="M407" s="228" t="s">
        <v>1</v>
      </c>
      <c r="N407" s="229" t="s">
        <v>40</v>
      </c>
      <c r="O407" s="92"/>
      <c r="P407" s="230">
        <f>O407*H407</f>
        <v>0</v>
      </c>
      <c r="Q407" s="230">
        <v>0</v>
      </c>
      <c r="R407" s="230">
        <f>Q407*H407</f>
        <v>0</v>
      </c>
      <c r="S407" s="230">
        <v>0</v>
      </c>
      <c r="T407" s="231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2" t="s">
        <v>153</v>
      </c>
      <c r="AT407" s="232" t="s">
        <v>149</v>
      </c>
      <c r="AU407" s="232" t="s">
        <v>83</v>
      </c>
      <c r="AY407" s="17" t="s">
        <v>147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7" t="s">
        <v>153</v>
      </c>
      <c r="BK407" s="233">
        <f>ROUND(I407*H407,2)</f>
        <v>0</v>
      </c>
      <c r="BL407" s="17" t="s">
        <v>153</v>
      </c>
      <c r="BM407" s="232" t="s">
        <v>431</v>
      </c>
    </row>
    <row r="408" s="2" customFormat="1">
      <c r="A408" s="38"/>
      <c r="B408" s="39"/>
      <c r="C408" s="40"/>
      <c r="D408" s="234" t="s">
        <v>154</v>
      </c>
      <c r="E408" s="40"/>
      <c r="F408" s="235" t="s">
        <v>430</v>
      </c>
      <c r="G408" s="40"/>
      <c r="H408" s="40"/>
      <c r="I408" s="236"/>
      <c r="J408" s="40"/>
      <c r="K408" s="40"/>
      <c r="L408" s="44"/>
      <c r="M408" s="237"/>
      <c r="N408" s="238"/>
      <c r="O408" s="92"/>
      <c r="P408" s="92"/>
      <c r="Q408" s="92"/>
      <c r="R408" s="92"/>
      <c r="S408" s="92"/>
      <c r="T408" s="93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154</v>
      </c>
      <c r="AU408" s="17" t="s">
        <v>83</v>
      </c>
    </row>
    <row r="409" s="13" customFormat="1">
      <c r="A409" s="13"/>
      <c r="B409" s="239"/>
      <c r="C409" s="240"/>
      <c r="D409" s="234" t="s">
        <v>155</v>
      </c>
      <c r="E409" s="241" t="s">
        <v>1</v>
      </c>
      <c r="F409" s="242" t="s">
        <v>432</v>
      </c>
      <c r="G409" s="240"/>
      <c r="H409" s="243">
        <v>39.470999999999997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155</v>
      </c>
      <c r="AU409" s="249" t="s">
        <v>83</v>
      </c>
      <c r="AV409" s="13" t="s">
        <v>83</v>
      </c>
      <c r="AW409" s="13" t="s">
        <v>30</v>
      </c>
      <c r="AX409" s="13" t="s">
        <v>73</v>
      </c>
      <c r="AY409" s="249" t="s">
        <v>147</v>
      </c>
    </row>
    <row r="410" s="15" customFormat="1">
      <c r="A410" s="15"/>
      <c r="B410" s="260"/>
      <c r="C410" s="261"/>
      <c r="D410" s="234" t="s">
        <v>155</v>
      </c>
      <c r="E410" s="262" t="s">
        <v>1</v>
      </c>
      <c r="F410" s="263" t="s">
        <v>163</v>
      </c>
      <c r="G410" s="261"/>
      <c r="H410" s="264">
        <v>39.470999999999997</v>
      </c>
      <c r="I410" s="265"/>
      <c r="J410" s="261"/>
      <c r="K410" s="261"/>
      <c r="L410" s="266"/>
      <c r="M410" s="267"/>
      <c r="N410" s="268"/>
      <c r="O410" s="268"/>
      <c r="P410" s="268"/>
      <c r="Q410" s="268"/>
      <c r="R410" s="268"/>
      <c r="S410" s="268"/>
      <c r="T410" s="26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0" t="s">
        <v>155</v>
      </c>
      <c r="AU410" s="270" t="s">
        <v>83</v>
      </c>
      <c r="AV410" s="15" t="s">
        <v>153</v>
      </c>
      <c r="AW410" s="15" t="s">
        <v>30</v>
      </c>
      <c r="AX410" s="15" t="s">
        <v>81</v>
      </c>
      <c r="AY410" s="270" t="s">
        <v>147</v>
      </c>
    </row>
    <row r="411" s="2" customFormat="1" ht="24.15" customHeight="1">
      <c r="A411" s="38"/>
      <c r="B411" s="39"/>
      <c r="C411" s="220" t="s">
        <v>291</v>
      </c>
      <c r="D411" s="220" t="s">
        <v>149</v>
      </c>
      <c r="E411" s="221" t="s">
        <v>433</v>
      </c>
      <c r="F411" s="222" t="s">
        <v>434</v>
      </c>
      <c r="G411" s="223" t="s">
        <v>152</v>
      </c>
      <c r="H411" s="224">
        <v>115.86</v>
      </c>
      <c r="I411" s="225"/>
      <c r="J411" s="226">
        <f>ROUND(I411*H411,2)</f>
        <v>0</v>
      </c>
      <c r="K411" s="227"/>
      <c r="L411" s="44"/>
      <c r="M411" s="228" t="s">
        <v>1</v>
      </c>
      <c r="N411" s="229" t="s">
        <v>40</v>
      </c>
      <c r="O411" s="92"/>
      <c r="P411" s="230">
        <f>O411*H411</f>
        <v>0</v>
      </c>
      <c r="Q411" s="230">
        <v>0.0015</v>
      </c>
      <c r="R411" s="230">
        <f>Q411*H411</f>
        <v>0.17379</v>
      </c>
      <c r="S411" s="230">
        <v>0</v>
      </c>
      <c r="T411" s="231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2" t="s">
        <v>153</v>
      </c>
      <c r="AT411" s="232" t="s">
        <v>149</v>
      </c>
      <c r="AU411" s="232" t="s">
        <v>83</v>
      </c>
      <c r="AY411" s="17" t="s">
        <v>147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7" t="s">
        <v>153</v>
      </c>
      <c r="BK411" s="233">
        <f>ROUND(I411*H411,2)</f>
        <v>0</v>
      </c>
      <c r="BL411" s="17" t="s">
        <v>153</v>
      </c>
      <c r="BM411" s="232" t="s">
        <v>435</v>
      </c>
    </row>
    <row r="412" s="2" customFormat="1">
      <c r="A412" s="38"/>
      <c r="B412" s="39"/>
      <c r="C412" s="40"/>
      <c r="D412" s="234" t="s">
        <v>154</v>
      </c>
      <c r="E412" s="40"/>
      <c r="F412" s="235" t="s">
        <v>434</v>
      </c>
      <c r="G412" s="40"/>
      <c r="H412" s="40"/>
      <c r="I412" s="236"/>
      <c r="J412" s="40"/>
      <c r="K412" s="40"/>
      <c r="L412" s="44"/>
      <c r="M412" s="237"/>
      <c r="N412" s="238"/>
      <c r="O412" s="92"/>
      <c r="P412" s="92"/>
      <c r="Q412" s="92"/>
      <c r="R412" s="92"/>
      <c r="S412" s="92"/>
      <c r="T412" s="93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154</v>
      </c>
      <c r="AU412" s="17" t="s">
        <v>83</v>
      </c>
    </row>
    <row r="413" s="13" customFormat="1">
      <c r="A413" s="13"/>
      <c r="B413" s="239"/>
      <c r="C413" s="240"/>
      <c r="D413" s="234" t="s">
        <v>155</v>
      </c>
      <c r="E413" s="241" t="s">
        <v>1</v>
      </c>
      <c r="F413" s="242" t="s">
        <v>436</v>
      </c>
      <c r="G413" s="240"/>
      <c r="H413" s="243">
        <v>46.399999999999999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155</v>
      </c>
      <c r="AU413" s="249" t="s">
        <v>83</v>
      </c>
      <c r="AV413" s="13" t="s">
        <v>83</v>
      </c>
      <c r="AW413" s="13" t="s">
        <v>30</v>
      </c>
      <c r="AX413" s="13" t="s">
        <v>73</v>
      </c>
      <c r="AY413" s="249" t="s">
        <v>147</v>
      </c>
    </row>
    <row r="414" s="13" customFormat="1">
      <c r="A414" s="13"/>
      <c r="B414" s="239"/>
      <c r="C414" s="240"/>
      <c r="D414" s="234" t="s">
        <v>155</v>
      </c>
      <c r="E414" s="241" t="s">
        <v>1</v>
      </c>
      <c r="F414" s="242" t="s">
        <v>437</v>
      </c>
      <c r="G414" s="240"/>
      <c r="H414" s="243">
        <v>4.5999999999999996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155</v>
      </c>
      <c r="AU414" s="249" t="s">
        <v>83</v>
      </c>
      <c r="AV414" s="13" t="s">
        <v>83</v>
      </c>
      <c r="AW414" s="13" t="s">
        <v>30</v>
      </c>
      <c r="AX414" s="13" t="s">
        <v>73</v>
      </c>
      <c r="AY414" s="249" t="s">
        <v>147</v>
      </c>
    </row>
    <row r="415" s="13" customFormat="1">
      <c r="A415" s="13"/>
      <c r="B415" s="239"/>
      <c r="C415" s="240"/>
      <c r="D415" s="234" t="s">
        <v>155</v>
      </c>
      <c r="E415" s="241" t="s">
        <v>1</v>
      </c>
      <c r="F415" s="242" t="s">
        <v>438</v>
      </c>
      <c r="G415" s="240"/>
      <c r="H415" s="243">
        <v>11.76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155</v>
      </c>
      <c r="AU415" s="249" t="s">
        <v>83</v>
      </c>
      <c r="AV415" s="13" t="s">
        <v>83</v>
      </c>
      <c r="AW415" s="13" t="s">
        <v>30</v>
      </c>
      <c r="AX415" s="13" t="s">
        <v>73</v>
      </c>
      <c r="AY415" s="249" t="s">
        <v>147</v>
      </c>
    </row>
    <row r="416" s="13" customFormat="1">
      <c r="A416" s="13"/>
      <c r="B416" s="239"/>
      <c r="C416" s="240"/>
      <c r="D416" s="234" t="s">
        <v>155</v>
      </c>
      <c r="E416" s="241" t="s">
        <v>1</v>
      </c>
      <c r="F416" s="242" t="s">
        <v>439</v>
      </c>
      <c r="G416" s="240"/>
      <c r="H416" s="243">
        <v>53.100000000000001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155</v>
      </c>
      <c r="AU416" s="249" t="s">
        <v>83</v>
      </c>
      <c r="AV416" s="13" t="s">
        <v>83</v>
      </c>
      <c r="AW416" s="13" t="s">
        <v>30</v>
      </c>
      <c r="AX416" s="13" t="s">
        <v>73</v>
      </c>
      <c r="AY416" s="249" t="s">
        <v>147</v>
      </c>
    </row>
    <row r="417" s="15" customFormat="1">
      <c r="A417" s="15"/>
      <c r="B417" s="260"/>
      <c r="C417" s="261"/>
      <c r="D417" s="234" t="s">
        <v>155</v>
      </c>
      <c r="E417" s="262" t="s">
        <v>1</v>
      </c>
      <c r="F417" s="263" t="s">
        <v>163</v>
      </c>
      <c r="G417" s="261"/>
      <c r="H417" s="264">
        <v>115.86</v>
      </c>
      <c r="I417" s="265"/>
      <c r="J417" s="261"/>
      <c r="K417" s="261"/>
      <c r="L417" s="266"/>
      <c r="M417" s="267"/>
      <c r="N417" s="268"/>
      <c r="O417" s="268"/>
      <c r="P417" s="268"/>
      <c r="Q417" s="268"/>
      <c r="R417" s="268"/>
      <c r="S417" s="268"/>
      <c r="T417" s="26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0" t="s">
        <v>155</v>
      </c>
      <c r="AU417" s="270" t="s">
        <v>83</v>
      </c>
      <c r="AV417" s="15" t="s">
        <v>153</v>
      </c>
      <c r="AW417" s="15" t="s">
        <v>30</v>
      </c>
      <c r="AX417" s="15" t="s">
        <v>81</v>
      </c>
      <c r="AY417" s="270" t="s">
        <v>147</v>
      </c>
    </row>
    <row r="418" s="2" customFormat="1" ht="21.75" customHeight="1">
      <c r="A418" s="38"/>
      <c r="B418" s="39"/>
      <c r="C418" s="220" t="s">
        <v>440</v>
      </c>
      <c r="D418" s="220" t="s">
        <v>149</v>
      </c>
      <c r="E418" s="221" t="s">
        <v>441</v>
      </c>
      <c r="F418" s="222" t="s">
        <v>442</v>
      </c>
      <c r="G418" s="223" t="s">
        <v>223</v>
      </c>
      <c r="H418" s="224">
        <v>36.058</v>
      </c>
      <c r="I418" s="225"/>
      <c r="J418" s="226">
        <f>ROUND(I418*H418,2)</f>
        <v>0</v>
      </c>
      <c r="K418" s="227"/>
      <c r="L418" s="44"/>
      <c r="M418" s="228" t="s">
        <v>1</v>
      </c>
      <c r="N418" s="229" t="s">
        <v>40</v>
      </c>
      <c r="O418" s="92"/>
      <c r="P418" s="230">
        <f>O418*H418</f>
        <v>0</v>
      </c>
      <c r="Q418" s="230">
        <v>0.00025999999999999998</v>
      </c>
      <c r="R418" s="230">
        <f>Q418*H418</f>
        <v>0.0093750799999999992</v>
      </c>
      <c r="S418" s="230">
        <v>0</v>
      </c>
      <c r="T418" s="231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2" t="s">
        <v>153</v>
      </c>
      <c r="AT418" s="232" t="s">
        <v>149</v>
      </c>
      <c r="AU418" s="232" t="s">
        <v>83</v>
      </c>
      <c r="AY418" s="17" t="s">
        <v>147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7" t="s">
        <v>153</v>
      </c>
      <c r="BK418" s="233">
        <f>ROUND(I418*H418,2)</f>
        <v>0</v>
      </c>
      <c r="BL418" s="17" t="s">
        <v>153</v>
      </c>
      <c r="BM418" s="232" t="s">
        <v>443</v>
      </c>
    </row>
    <row r="419" s="2" customFormat="1">
      <c r="A419" s="38"/>
      <c r="B419" s="39"/>
      <c r="C419" s="40"/>
      <c r="D419" s="234" t="s">
        <v>154</v>
      </c>
      <c r="E419" s="40"/>
      <c r="F419" s="235" t="s">
        <v>442</v>
      </c>
      <c r="G419" s="40"/>
      <c r="H419" s="40"/>
      <c r="I419" s="236"/>
      <c r="J419" s="40"/>
      <c r="K419" s="40"/>
      <c r="L419" s="44"/>
      <c r="M419" s="237"/>
      <c r="N419" s="238"/>
      <c r="O419" s="92"/>
      <c r="P419" s="92"/>
      <c r="Q419" s="92"/>
      <c r="R419" s="92"/>
      <c r="S419" s="92"/>
      <c r="T419" s="93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154</v>
      </c>
      <c r="AU419" s="17" t="s">
        <v>83</v>
      </c>
    </row>
    <row r="420" s="13" customFormat="1">
      <c r="A420" s="13"/>
      <c r="B420" s="239"/>
      <c r="C420" s="240"/>
      <c r="D420" s="234" t="s">
        <v>155</v>
      </c>
      <c r="E420" s="241" t="s">
        <v>1</v>
      </c>
      <c r="F420" s="242" t="s">
        <v>444</v>
      </c>
      <c r="G420" s="240"/>
      <c r="H420" s="243">
        <v>17.77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155</v>
      </c>
      <c r="AU420" s="249" t="s">
        <v>83</v>
      </c>
      <c r="AV420" s="13" t="s">
        <v>83</v>
      </c>
      <c r="AW420" s="13" t="s">
        <v>30</v>
      </c>
      <c r="AX420" s="13" t="s">
        <v>73</v>
      </c>
      <c r="AY420" s="249" t="s">
        <v>147</v>
      </c>
    </row>
    <row r="421" s="13" customFormat="1">
      <c r="A421" s="13"/>
      <c r="B421" s="239"/>
      <c r="C421" s="240"/>
      <c r="D421" s="234" t="s">
        <v>155</v>
      </c>
      <c r="E421" s="241" t="s">
        <v>1</v>
      </c>
      <c r="F421" s="242" t="s">
        <v>445</v>
      </c>
      <c r="G421" s="240"/>
      <c r="H421" s="243">
        <v>18.288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155</v>
      </c>
      <c r="AU421" s="249" t="s">
        <v>83</v>
      </c>
      <c r="AV421" s="13" t="s">
        <v>83</v>
      </c>
      <c r="AW421" s="13" t="s">
        <v>30</v>
      </c>
      <c r="AX421" s="13" t="s">
        <v>73</v>
      </c>
      <c r="AY421" s="249" t="s">
        <v>147</v>
      </c>
    </row>
    <row r="422" s="15" customFormat="1">
      <c r="A422" s="15"/>
      <c r="B422" s="260"/>
      <c r="C422" s="261"/>
      <c r="D422" s="234" t="s">
        <v>155</v>
      </c>
      <c r="E422" s="262" t="s">
        <v>1</v>
      </c>
      <c r="F422" s="263" t="s">
        <v>163</v>
      </c>
      <c r="G422" s="261"/>
      <c r="H422" s="264">
        <v>36.058</v>
      </c>
      <c r="I422" s="265"/>
      <c r="J422" s="261"/>
      <c r="K422" s="261"/>
      <c r="L422" s="266"/>
      <c r="M422" s="267"/>
      <c r="N422" s="268"/>
      <c r="O422" s="268"/>
      <c r="P422" s="268"/>
      <c r="Q422" s="268"/>
      <c r="R422" s="268"/>
      <c r="S422" s="268"/>
      <c r="T422" s="26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0" t="s">
        <v>155</v>
      </c>
      <c r="AU422" s="270" t="s">
        <v>83</v>
      </c>
      <c r="AV422" s="15" t="s">
        <v>153</v>
      </c>
      <c r="AW422" s="15" t="s">
        <v>30</v>
      </c>
      <c r="AX422" s="15" t="s">
        <v>81</v>
      </c>
      <c r="AY422" s="270" t="s">
        <v>147</v>
      </c>
    </row>
    <row r="423" s="2" customFormat="1" ht="24.15" customHeight="1">
      <c r="A423" s="38"/>
      <c r="B423" s="39"/>
      <c r="C423" s="220" t="s">
        <v>299</v>
      </c>
      <c r="D423" s="220" t="s">
        <v>149</v>
      </c>
      <c r="E423" s="221" t="s">
        <v>446</v>
      </c>
      <c r="F423" s="222" t="s">
        <v>447</v>
      </c>
      <c r="G423" s="223" t="s">
        <v>223</v>
      </c>
      <c r="H423" s="224">
        <v>6.2199999999999998</v>
      </c>
      <c r="I423" s="225"/>
      <c r="J423" s="226">
        <f>ROUND(I423*H423,2)</f>
        <v>0</v>
      </c>
      <c r="K423" s="227"/>
      <c r="L423" s="44"/>
      <c r="M423" s="228" t="s">
        <v>1</v>
      </c>
      <c r="N423" s="229" t="s">
        <v>40</v>
      </c>
      <c r="O423" s="92"/>
      <c r="P423" s="230">
        <f>O423*H423</f>
        <v>0</v>
      </c>
      <c r="Q423" s="230">
        <v>0.0089999999999999993</v>
      </c>
      <c r="R423" s="230">
        <f>Q423*H423</f>
        <v>0.055979999999999995</v>
      </c>
      <c r="S423" s="230">
        <v>0</v>
      </c>
      <c r="T423" s="231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2" t="s">
        <v>153</v>
      </c>
      <c r="AT423" s="232" t="s">
        <v>149</v>
      </c>
      <c r="AU423" s="232" t="s">
        <v>83</v>
      </c>
      <c r="AY423" s="17" t="s">
        <v>147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7" t="s">
        <v>153</v>
      </c>
      <c r="BK423" s="233">
        <f>ROUND(I423*H423,2)</f>
        <v>0</v>
      </c>
      <c r="BL423" s="17" t="s">
        <v>153</v>
      </c>
      <c r="BM423" s="232" t="s">
        <v>448</v>
      </c>
    </row>
    <row r="424" s="2" customFormat="1">
      <c r="A424" s="38"/>
      <c r="B424" s="39"/>
      <c r="C424" s="40"/>
      <c r="D424" s="234" t="s">
        <v>154</v>
      </c>
      <c r="E424" s="40"/>
      <c r="F424" s="235" t="s">
        <v>447</v>
      </c>
      <c r="G424" s="40"/>
      <c r="H424" s="40"/>
      <c r="I424" s="236"/>
      <c r="J424" s="40"/>
      <c r="K424" s="40"/>
      <c r="L424" s="44"/>
      <c r="M424" s="237"/>
      <c r="N424" s="238"/>
      <c r="O424" s="92"/>
      <c r="P424" s="92"/>
      <c r="Q424" s="92"/>
      <c r="R424" s="92"/>
      <c r="S424" s="92"/>
      <c r="T424" s="93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154</v>
      </c>
      <c r="AU424" s="17" t="s">
        <v>83</v>
      </c>
    </row>
    <row r="425" s="13" customFormat="1">
      <c r="A425" s="13"/>
      <c r="B425" s="239"/>
      <c r="C425" s="240"/>
      <c r="D425" s="234" t="s">
        <v>155</v>
      </c>
      <c r="E425" s="241" t="s">
        <v>1</v>
      </c>
      <c r="F425" s="242" t="s">
        <v>449</v>
      </c>
      <c r="G425" s="240"/>
      <c r="H425" s="243">
        <v>6.2199999999999998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155</v>
      </c>
      <c r="AU425" s="249" t="s">
        <v>83</v>
      </c>
      <c r="AV425" s="13" t="s">
        <v>83</v>
      </c>
      <c r="AW425" s="13" t="s">
        <v>30</v>
      </c>
      <c r="AX425" s="13" t="s">
        <v>73</v>
      </c>
      <c r="AY425" s="249" t="s">
        <v>147</v>
      </c>
    </row>
    <row r="426" s="15" customFormat="1">
      <c r="A426" s="15"/>
      <c r="B426" s="260"/>
      <c r="C426" s="261"/>
      <c r="D426" s="234" t="s">
        <v>155</v>
      </c>
      <c r="E426" s="262" t="s">
        <v>1</v>
      </c>
      <c r="F426" s="263" t="s">
        <v>163</v>
      </c>
      <c r="G426" s="261"/>
      <c r="H426" s="264">
        <v>6.2199999999999998</v>
      </c>
      <c r="I426" s="265"/>
      <c r="J426" s="261"/>
      <c r="K426" s="261"/>
      <c r="L426" s="266"/>
      <c r="M426" s="267"/>
      <c r="N426" s="268"/>
      <c r="O426" s="268"/>
      <c r="P426" s="268"/>
      <c r="Q426" s="268"/>
      <c r="R426" s="268"/>
      <c r="S426" s="268"/>
      <c r="T426" s="26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0" t="s">
        <v>155</v>
      </c>
      <c r="AU426" s="270" t="s">
        <v>83</v>
      </c>
      <c r="AV426" s="15" t="s">
        <v>153</v>
      </c>
      <c r="AW426" s="15" t="s">
        <v>30</v>
      </c>
      <c r="AX426" s="15" t="s">
        <v>81</v>
      </c>
      <c r="AY426" s="270" t="s">
        <v>147</v>
      </c>
    </row>
    <row r="427" s="2" customFormat="1" ht="24.15" customHeight="1">
      <c r="A427" s="38"/>
      <c r="B427" s="39"/>
      <c r="C427" s="220" t="s">
        <v>450</v>
      </c>
      <c r="D427" s="220" t="s">
        <v>149</v>
      </c>
      <c r="E427" s="221" t="s">
        <v>451</v>
      </c>
      <c r="F427" s="222" t="s">
        <v>452</v>
      </c>
      <c r="G427" s="223" t="s">
        <v>223</v>
      </c>
      <c r="H427" s="224">
        <v>17.77</v>
      </c>
      <c r="I427" s="225"/>
      <c r="J427" s="226">
        <f>ROUND(I427*H427,2)</f>
        <v>0</v>
      </c>
      <c r="K427" s="227"/>
      <c r="L427" s="44"/>
      <c r="M427" s="228" t="s">
        <v>1</v>
      </c>
      <c r="N427" s="229" t="s">
        <v>40</v>
      </c>
      <c r="O427" s="92"/>
      <c r="P427" s="230">
        <f>O427*H427</f>
        <v>0</v>
      </c>
      <c r="Q427" s="230">
        <v>0.0043800000000000002</v>
      </c>
      <c r="R427" s="230">
        <f>Q427*H427</f>
        <v>0.077832600000000002</v>
      </c>
      <c r="S427" s="230">
        <v>0</v>
      </c>
      <c r="T427" s="231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2" t="s">
        <v>153</v>
      </c>
      <c r="AT427" s="232" t="s">
        <v>149</v>
      </c>
      <c r="AU427" s="232" t="s">
        <v>83</v>
      </c>
      <c r="AY427" s="17" t="s">
        <v>147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7" t="s">
        <v>153</v>
      </c>
      <c r="BK427" s="233">
        <f>ROUND(I427*H427,2)</f>
        <v>0</v>
      </c>
      <c r="BL427" s="17" t="s">
        <v>153</v>
      </c>
      <c r="BM427" s="232" t="s">
        <v>453</v>
      </c>
    </row>
    <row r="428" s="2" customFormat="1">
      <c r="A428" s="38"/>
      <c r="B428" s="39"/>
      <c r="C428" s="40"/>
      <c r="D428" s="234" t="s">
        <v>154</v>
      </c>
      <c r="E428" s="40"/>
      <c r="F428" s="235" t="s">
        <v>452</v>
      </c>
      <c r="G428" s="40"/>
      <c r="H428" s="40"/>
      <c r="I428" s="236"/>
      <c r="J428" s="40"/>
      <c r="K428" s="40"/>
      <c r="L428" s="44"/>
      <c r="M428" s="237"/>
      <c r="N428" s="238"/>
      <c r="O428" s="92"/>
      <c r="P428" s="92"/>
      <c r="Q428" s="92"/>
      <c r="R428" s="92"/>
      <c r="S428" s="92"/>
      <c r="T428" s="93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154</v>
      </c>
      <c r="AU428" s="17" t="s">
        <v>83</v>
      </c>
    </row>
    <row r="429" s="13" customFormat="1">
      <c r="A429" s="13"/>
      <c r="B429" s="239"/>
      <c r="C429" s="240"/>
      <c r="D429" s="234" t="s">
        <v>155</v>
      </c>
      <c r="E429" s="241" t="s">
        <v>1</v>
      </c>
      <c r="F429" s="242" t="s">
        <v>444</v>
      </c>
      <c r="G429" s="240"/>
      <c r="H429" s="243">
        <v>17.77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155</v>
      </c>
      <c r="AU429" s="249" t="s">
        <v>83</v>
      </c>
      <c r="AV429" s="13" t="s">
        <v>83</v>
      </c>
      <c r="AW429" s="13" t="s">
        <v>30</v>
      </c>
      <c r="AX429" s="13" t="s">
        <v>73</v>
      </c>
      <c r="AY429" s="249" t="s">
        <v>147</v>
      </c>
    </row>
    <row r="430" s="15" customFormat="1">
      <c r="A430" s="15"/>
      <c r="B430" s="260"/>
      <c r="C430" s="261"/>
      <c r="D430" s="234" t="s">
        <v>155</v>
      </c>
      <c r="E430" s="262" t="s">
        <v>1</v>
      </c>
      <c r="F430" s="263" t="s">
        <v>163</v>
      </c>
      <c r="G430" s="261"/>
      <c r="H430" s="264">
        <v>17.77</v>
      </c>
      <c r="I430" s="265"/>
      <c r="J430" s="261"/>
      <c r="K430" s="261"/>
      <c r="L430" s="266"/>
      <c r="M430" s="267"/>
      <c r="N430" s="268"/>
      <c r="O430" s="268"/>
      <c r="P430" s="268"/>
      <c r="Q430" s="268"/>
      <c r="R430" s="268"/>
      <c r="S430" s="268"/>
      <c r="T430" s="26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0" t="s">
        <v>155</v>
      </c>
      <c r="AU430" s="270" t="s">
        <v>83</v>
      </c>
      <c r="AV430" s="15" t="s">
        <v>153</v>
      </c>
      <c r="AW430" s="15" t="s">
        <v>30</v>
      </c>
      <c r="AX430" s="15" t="s">
        <v>81</v>
      </c>
      <c r="AY430" s="270" t="s">
        <v>147</v>
      </c>
    </row>
    <row r="431" s="2" customFormat="1" ht="37.8" customHeight="1">
      <c r="A431" s="38"/>
      <c r="B431" s="39"/>
      <c r="C431" s="220" t="s">
        <v>302</v>
      </c>
      <c r="D431" s="220" t="s">
        <v>149</v>
      </c>
      <c r="E431" s="221" t="s">
        <v>454</v>
      </c>
      <c r="F431" s="222" t="s">
        <v>455</v>
      </c>
      <c r="G431" s="223" t="s">
        <v>223</v>
      </c>
      <c r="H431" s="224">
        <v>18.288</v>
      </c>
      <c r="I431" s="225"/>
      <c r="J431" s="226">
        <f>ROUND(I431*H431,2)</f>
        <v>0</v>
      </c>
      <c r="K431" s="227"/>
      <c r="L431" s="44"/>
      <c r="M431" s="228" t="s">
        <v>1</v>
      </c>
      <c r="N431" s="229" t="s">
        <v>40</v>
      </c>
      <c r="O431" s="92"/>
      <c r="P431" s="230">
        <f>O431*H431</f>
        <v>0</v>
      </c>
      <c r="Q431" s="230">
        <v>0.0082900000000000005</v>
      </c>
      <c r="R431" s="230">
        <f>Q431*H431</f>
        <v>0.15160752000000002</v>
      </c>
      <c r="S431" s="230">
        <v>0</v>
      </c>
      <c r="T431" s="231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2" t="s">
        <v>153</v>
      </c>
      <c r="AT431" s="232" t="s">
        <v>149</v>
      </c>
      <c r="AU431" s="232" t="s">
        <v>83</v>
      </c>
      <c r="AY431" s="17" t="s">
        <v>147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7" t="s">
        <v>153</v>
      </c>
      <c r="BK431" s="233">
        <f>ROUND(I431*H431,2)</f>
        <v>0</v>
      </c>
      <c r="BL431" s="17" t="s">
        <v>153</v>
      </c>
      <c r="BM431" s="232" t="s">
        <v>456</v>
      </c>
    </row>
    <row r="432" s="2" customFormat="1">
      <c r="A432" s="38"/>
      <c r="B432" s="39"/>
      <c r="C432" s="40"/>
      <c r="D432" s="234" t="s">
        <v>154</v>
      </c>
      <c r="E432" s="40"/>
      <c r="F432" s="235" t="s">
        <v>455</v>
      </c>
      <c r="G432" s="40"/>
      <c r="H432" s="40"/>
      <c r="I432" s="236"/>
      <c r="J432" s="40"/>
      <c r="K432" s="40"/>
      <c r="L432" s="44"/>
      <c r="M432" s="237"/>
      <c r="N432" s="238"/>
      <c r="O432" s="92"/>
      <c r="P432" s="92"/>
      <c r="Q432" s="92"/>
      <c r="R432" s="92"/>
      <c r="S432" s="92"/>
      <c r="T432" s="93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154</v>
      </c>
      <c r="AU432" s="17" t="s">
        <v>83</v>
      </c>
    </row>
    <row r="433" s="13" customFormat="1">
      <c r="A433" s="13"/>
      <c r="B433" s="239"/>
      <c r="C433" s="240"/>
      <c r="D433" s="234" t="s">
        <v>155</v>
      </c>
      <c r="E433" s="241" t="s">
        <v>1</v>
      </c>
      <c r="F433" s="242" t="s">
        <v>445</v>
      </c>
      <c r="G433" s="240"/>
      <c r="H433" s="243">
        <v>18.288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155</v>
      </c>
      <c r="AU433" s="249" t="s">
        <v>83</v>
      </c>
      <c r="AV433" s="13" t="s">
        <v>83</v>
      </c>
      <c r="AW433" s="13" t="s">
        <v>30</v>
      </c>
      <c r="AX433" s="13" t="s">
        <v>73</v>
      </c>
      <c r="AY433" s="249" t="s">
        <v>147</v>
      </c>
    </row>
    <row r="434" s="15" customFormat="1">
      <c r="A434" s="15"/>
      <c r="B434" s="260"/>
      <c r="C434" s="261"/>
      <c r="D434" s="234" t="s">
        <v>155</v>
      </c>
      <c r="E434" s="262" t="s">
        <v>1</v>
      </c>
      <c r="F434" s="263" t="s">
        <v>163</v>
      </c>
      <c r="G434" s="261"/>
      <c r="H434" s="264">
        <v>18.288</v>
      </c>
      <c r="I434" s="265"/>
      <c r="J434" s="261"/>
      <c r="K434" s="261"/>
      <c r="L434" s="266"/>
      <c r="M434" s="267"/>
      <c r="N434" s="268"/>
      <c r="O434" s="268"/>
      <c r="P434" s="268"/>
      <c r="Q434" s="268"/>
      <c r="R434" s="268"/>
      <c r="S434" s="268"/>
      <c r="T434" s="269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0" t="s">
        <v>155</v>
      </c>
      <c r="AU434" s="270" t="s">
        <v>83</v>
      </c>
      <c r="AV434" s="15" t="s">
        <v>153</v>
      </c>
      <c r="AW434" s="15" t="s">
        <v>30</v>
      </c>
      <c r="AX434" s="15" t="s">
        <v>81</v>
      </c>
      <c r="AY434" s="270" t="s">
        <v>147</v>
      </c>
    </row>
    <row r="435" s="2" customFormat="1" ht="24.15" customHeight="1">
      <c r="A435" s="38"/>
      <c r="B435" s="39"/>
      <c r="C435" s="271" t="s">
        <v>457</v>
      </c>
      <c r="D435" s="271" t="s">
        <v>253</v>
      </c>
      <c r="E435" s="272" t="s">
        <v>458</v>
      </c>
      <c r="F435" s="273" t="s">
        <v>459</v>
      </c>
      <c r="G435" s="274" t="s">
        <v>223</v>
      </c>
      <c r="H435" s="275">
        <v>19.202000000000002</v>
      </c>
      <c r="I435" s="276"/>
      <c r="J435" s="277">
        <f>ROUND(I435*H435,2)</f>
        <v>0</v>
      </c>
      <c r="K435" s="278"/>
      <c r="L435" s="279"/>
      <c r="M435" s="280" t="s">
        <v>1</v>
      </c>
      <c r="N435" s="281" t="s">
        <v>40</v>
      </c>
      <c r="O435" s="92"/>
      <c r="P435" s="230">
        <f>O435*H435</f>
        <v>0</v>
      </c>
      <c r="Q435" s="230">
        <v>0.00059999999999999995</v>
      </c>
      <c r="R435" s="230">
        <f>Q435*H435</f>
        <v>0.011521200000000001</v>
      </c>
      <c r="S435" s="230">
        <v>0</v>
      </c>
      <c r="T435" s="231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2" t="s">
        <v>171</v>
      </c>
      <c r="AT435" s="232" t="s">
        <v>253</v>
      </c>
      <c r="AU435" s="232" t="s">
        <v>83</v>
      </c>
      <c r="AY435" s="17" t="s">
        <v>147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7" t="s">
        <v>153</v>
      </c>
      <c r="BK435" s="233">
        <f>ROUND(I435*H435,2)</f>
        <v>0</v>
      </c>
      <c r="BL435" s="17" t="s">
        <v>153</v>
      </c>
      <c r="BM435" s="232" t="s">
        <v>460</v>
      </c>
    </row>
    <row r="436" s="2" customFormat="1">
      <c r="A436" s="38"/>
      <c r="B436" s="39"/>
      <c r="C436" s="40"/>
      <c r="D436" s="234" t="s">
        <v>154</v>
      </c>
      <c r="E436" s="40"/>
      <c r="F436" s="235" t="s">
        <v>459</v>
      </c>
      <c r="G436" s="40"/>
      <c r="H436" s="40"/>
      <c r="I436" s="236"/>
      <c r="J436" s="40"/>
      <c r="K436" s="40"/>
      <c r="L436" s="44"/>
      <c r="M436" s="237"/>
      <c r="N436" s="238"/>
      <c r="O436" s="92"/>
      <c r="P436" s="92"/>
      <c r="Q436" s="92"/>
      <c r="R436" s="92"/>
      <c r="S436" s="92"/>
      <c r="T436" s="93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154</v>
      </c>
      <c r="AU436" s="17" t="s">
        <v>83</v>
      </c>
    </row>
    <row r="437" s="13" customFormat="1">
      <c r="A437" s="13"/>
      <c r="B437" s="239"/>
      <c r="C437" s="240"/>
      <c r="D437" s="234" t="s">
        <v>155</v>
      </c>
      <c r="E437" s="241" t="s">
        <v>1</v>
      </c>
      <c r="F437" s="242" t="s">
        <v>461</v>
      </c>
      <c r="G437" s="240"/>
      <c r="H437" s="243">
        <v>19.202000000000002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155</v>
      </c>
      <c r="AU437" s="249" t="s">
        <v>83</v>
      </c>
      <c r="AV437" s="13" t="s">
        <v>83</v>
      </c>
      <c r="AW437" s="13" t="s">
        <v>30</v>
      </c>
      <c r="AX437" s="13" t="s">
        <v>73</v>
      </c>
      <c r="AY437" s="249" t="s">
        <v>147</v>
      </c>
    </row>
    <row r="438" s="15" customFormat="1">
      <c r="A438" s="15"/>
      <c r="B438" s="260"/>
      <c r="C438" s="261"/>
      <c r="D438" s="234" t="s">
        <v>155</v>
      </c>
      <c r="E438" s="262" t="s">
        <v>1</v>
      </c>
      <c r="F438" s="263" t="s">
        <v>163</v>
      </c>
      <c r="G438" s="261"/>
      <c r="H438" s="264">
        <v>19.202000000000002</v>
      </c>
      <c r="I438" s="265"/>
      <c r="J438" s="261"/>
      <c r="K438" s="261"/>
      <c r="L438" s="266"/>
      <c r="M438" s="267"/>
      <c r="N438" s="268"/>
      <c r="O438" s="268"/>
      <c r="P438" s="268"/>
      <c r="Q438" s="268"/>
      <c r="R438" s="268"/>
      <c r="S438" s="268"/>
      <c r="T438" s="269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0" t="s">
        <v>155</v>
      </c>
      <c r="AU438" s="270" t="s">
        <v>83</v>
      </c>
      <c r="AV438" s="15" t="s">
        <v>153</v>
      </c>
      <c r="AW438" s="15" t="s">
        <v>30</v>
      </c>
      <c r="AX438" s="15" t="s">
        <v>81</v>
      </c>
      <c r="AY438" s="270" t="s">
        <v>147</v>
      </c>
    </row>
    <row r="439" s="2" customFormat="1" ht="24.15" customHeight="1">
      <c r="A439" s="38"/>
      <c r="B439" s="39"/>
      <c r="C439" s="220" t="s">
        <v>307</v>
      </c>
      <c r="D439" s="220" t="s">
        <v>149</v>
      </c>
      <c r="E439" s="221" t="s">
        <v>462</v>
      </c>
      <c r="F439" s="222" t="s">
        <v>463</v>
      </c>
      <c r="G439" s="223" t="s">
        <v>223</v>
      </c>
      <c r="H439" s="224">
        <v>6.2199999999999998</v>
      </c>
      <c r="I439" s="225"/>
      <c r="J439" s="226">
        <f>ROUND(I439*H439,2)</f>
        <v>0</v>
      </c>
      <c r="K439" s="227"/>
      <c r="L439" s="44"/>
      <c r="M439" s="228" t="s">
        <v>1</v>
      </c>
      <c r="N439" s="229" t="s">
        <v>40</v>
      </c>
      <c r="O439" s="92"/>
      <c r="P439" s="230">
        <f>O439*H439</f>
        <v>0</v>
      </c>
      <c r="Q439" s="230">
        <v>0.016199999999999999</v>
      </c>
      <c r="R439" s="230">
        <f>Q439*H439</f>
        <v>0.10076399999999999</v>
      </c>
      <c r="S439" s="230">
        <v>0</v>
      </c>
      <c r="T439" s="231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2" t="s">
        <v>153</v>
      </c>
      <c r="AT439" s="232" t="s">
        <v>149</v>
      </c>
      <c r="AU439" s="232" t="s">
        <v>83</v>
      </c>
      <c r="AY439" s="17" t="s">
        <v>147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7" t="s">
        <v>153</v>
      </c>
      <c r="BK439" s="233">
        <f>ROUND(I439*H439,2)</f>
        <v>0</v>
      </c>
      <c r="BL439" s="17" t="s">
        <v>153</v>
      </c>
      <c r="BM439" s="232" t="s">
        <v>464</v>
      </c>
    </row>
    <row r="440" s="2" customFormat="1">
      <c r="A440" s="38"/>
      <c r="B440" s="39"/>
      <c r="C440" s="40"/>
      <c r="D440" s="234" t="s">
        <v>154</v>
      </c>
      <c r="E440" s="40"/>
      <c r="F440" s="235" t="s">
        <v>463</v>
      </c>
      <c r="G440" s="40"/>
      <c r="H440" s="40"/>
      <c r="I440" s="236"/>
      <c r="J440" s="40"/>
      <c r="K440" s="40"/>
      <c r="L440" s="44"/>
      <c r="M440" s="237"/>
      <c r="N440" s="238"/>
      <c r="O440" s="92"/>
      <c r="P440" s="92"/>
      <c r="Q440" s="92"/>
      <c r="R440" s="92"/>
      <c r="S440" s="92"/>
      <c r="T440" s="93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154</v>
      </c>
      <c r="AU440" s="17" t="s">
        <v>83</v>
      </c>
    </row>
    <row r="441" s="13" customFormat="1">
      <c r="A441" s="13"/>
      <c r="B441" s="239"/>
      <c r="C441" s="240"/>
      <c r="D441" s="234" t="s">
        <v>155</v>
      </c>
      <c r="E441" s="241" t="s">
        <v>1</v>
      </c>
      <c r="F441" s="242" t="s">
        <v>449</v>
      </c>
      <c r="G441" s="240"/>
      <c r="H441" s="243">
        <v>6.2199999999999998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155</v>
      </c>
      <c r="AU441" s="249" t="s">
        <v>83</v>
      </c>
      <c r="AV441" s="13" t="s">
        <v>83</v>
      </c>
      <c r="AW441" s="13" t="s">
        <v>30</v>
      </c>
      <c r="AX441" s="13" t="s">
        <v>73</v>
      </c>
      <c r="AY441" s="249" t="s">
        <v>147</v>
      </c>
    </row>
    <row r="442" s="15" customFormat="1">
      <c r="A442" s="15"/>
      <c r="B442" s="260"/>
      <c r="C442" s="261"/>
      <c r="D442" s="234" t="s">
        <v>155</v>
      </c>
      <c r="E442" s="262" t="s">
        <v>1</v>
      </c>
      <c r="F442" s="263" t="s">
        <v>163</v>
      </c>
      <c r="G442" s="261"/>
      <c r="H442" s="264">
        <v>6.2199999999999998</v>
      </c>
      <c r="I442" s="265"/>
      <c r="J442" s="261"/>
      <c r="K442" s="261"/>
      <c r="L442" s="266"/>
      <c r="M442" s="267"/>
      <c r="N442" s="268"/>
      <c r="O442" s="268"/>
      <c r="P442" s="268"/>
      <c r="Q442" s="268"/>
      <c r="R442" s="268"/>
      <c r="S442" s="268"/>
      <c r="T442" s="269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0" t="s">
        <v>155</v>
      </c>
      <c r="AU442" s="270" t="s">
        <v>83</v>
      </c>
      <c r="AV442" s="15" t="s">
        <v>153</v>
      </c>
      <c r="AW442" s="15" t="s">
        <v>30</v>
      </c>
      <c r="AX442" s="15" t="s">
        <v>81</v>
      </c>
      <c r="AY442" s="270" t="s">
        <v>147</v>
      </c>
    </row>
    <row r="443" s="2" customFormat="1" ht="24.15" customHeight="1">
      <c r="A443" s="38"/>
      <c r="B443" s="39"/>
      <c r="C443" s="220" t="s">
        <v>465</v>
      </c>
      <c r="D443" s="220" t="s">
        <v>149</v>
      </c>
      <c r="E443" s="221" t="s">
        <v>466</v>
      </c>
      <c r="F443" s="222" t="s">
        <v>467</v>
      </c>
      <c r="G443" s="223" t="s">
        <v>223</v>
      </c>
      <c r="H443" s="224">
        <v>36.058</v>
      </c>
      <c r="I443" s="225"/>
      <c r="J443" s="226">
        <f>ROUND(I443*H443,2)</f>
        <v>0</v>
      </c>
      <c r="K443" s="227"/>
      <c r="L443" s="44"/>
      <c r="M443" s="228" t="s">
        <v>1</v>
      </c>
      <c r="N443" s="229" t="s">
        <v>40</v>
      </c>
      <c r="O443" s="92"/>
      <c r="P443" s="230">
        <f>O443*H443</f>
        <v>0</v>
      </c>
      <c r="Q443" s="230">
        <v>0.0028500000000000001</v>
      </c>
      <c r="R443" s="230">
        <f>Q443*H443</f>
        <v>0.1027653</v>
      </c>
      <c r="S443" s="230">
        <v>0</v>
      </c>
      <c r="T443" s="231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2" t="s">
        <v>153</v>
      </c>
      <c r="AT443" s="232" t="s">
        <v>149</v>
      </c>
      <c r="AU443" s="232" t="s">
        <v>83</v>
      </c>
      <c r="AY443" s="17" t="s">
        <v>147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7" t="s">
        <v>153</v>
      </c>
      <c r="BK443" s="233">
        <f>ROUND(I443*H443,2)</f>
        <v>0</v>
      </c>
      <c r="BL443" s="17" t="s">
        <v>153</v>
      </c>
      <c r="BM443" s="232" t="s">
        <v>468</v>
      </c>
    </row>
    <row r="444" s="2" customFormat="1">
      <c r="A444" s="38"/>
      <c r="B444" s="39"/>
      <c r="C444" s="40"/>
      <c r="D444" s="234" t="s">
        <v>154</v>
      </c>
      <c r="E444" s="40"/>
      <c r="F444" s="235" t="s">
        <v>467</v>
      </c>
      <c r="G444" s="40"/>
      <c r="H444" s="40"/>
      <c r="I444" s="236"/>
      <c r="J444" s="40"/>
      <c r="K444" s="40"/>
      <c r="L444" s="44"/>
      <c r="M444" s="237"/>
      <c r="N444" s="238"/>
      <c r="O444" s="92"/>
      <c r="P444" s="92"/>
      <c r="Q444" s="92"/>
      <c r="R444" s="92"/>
      <c r="S444" s="92"/>
      <c r="T444" s="93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154</v>
      </c>
      <c r="AU444" s="17" t="s">
        <v>83</v>
      </c>
    </row>
    <row r="445" s="13" customFormat="1">
      <c r="A445" s="13"/>
      <c r="B445" s="239"/>
      <c r="C445" s="240"/>
      <c r="D445" s="234" t="s">
        <v>155</v>
      </c>
      <c r="E445" s="241" t="s">
        <v>1</v>
      </c>
      <c r="F445" s="242" t="s">
        <v>444</v>
      </c>
      <c r="G445" s="240"/>
      <c r="H445" s="243">
        <v>17.77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155</v>
      </c>
      <c r="AU445" s="249" t="s">
        <v>83</v>
      </c>
      <c r="AV445" s="13" t="s">
        <v>83</v>
      </c>
      <c r="AW445" s="13" t="s">
        <v>30</v>
      </c>
      <c r="AX445" s="13" t="s">
        <v>73</v>
      </c>
      <c r="AY445" s="249" t="s">
        <v>147</v>
      </c>
    </row>
    <row r="446" s="13" customFormat="1">
      <c r="A446" s="13"/>
      <c r="B446" s="239"/>
      <c r="C446" s="240"/>
      <c r="D446" s="234" t="s">
        <v>155</v>
      </c>
      <c r="E446" s="241" t="s">
        <v>1</v>
      </c>
      <c r="F446" s="242" t="s">
        <v>445</v>
      </c>
      <c r="G446" s="240"/>
      <c r="H446" s="243">
        <v>18.288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155</v>
      </c>
      <c r="AU446" s="249" t="s">
        <v>83</v>
      </c>
      <c r="AV446" s="13" t="s">
        <v>83</v>
      </c>
      <c r="AW446" s="13" t="s">
        <v>30</v>
      </c>
      <c r="AX446" s="13" t="s">
        <v>73</v>
      </c>
      <c r="AY446" s="249" t="s">
        <v>147</v>
      </c>
    </row>
    <row r="447" s="15" customFormat="1">
      <c r="A447" s="15"/>
      <c r="B447" s="260"/>
      <c r="C447" s="261"/>
      <c r="D447" s="234" t="s">
        <v>155</v>
      </c>
      <c r="E447" s="262" t="s">
        <v>1</v>
      </c>
      <c r="F447" s="263" t="s">
        <v>163</v>
      </c>
      <c r="G447" s="261"/>
      <c r="H447" s="264">
        <v>36.058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0" t="s">
        <v>155</v>
      </c>
      <c r="AU447" s="270" t="s">
        <v>83</v>
      </c>
      <c r="AV447" s="15" t="s">
        <v>153</v>
      </c>
      <c r="AW447" s="15" t="s">
        <v>30</v>
      </c>
      <c r="AX447" s="15" t="s">
        <v>81</v>
      </c>
      <c r="AY447" s="270" t="s">
        <v>147</v>
      </c>
    </row>
    <row r="448" s="2" customFormat="1" ht="16.5" customHeight="1">
      <c r="A448" s="38"/>
      <c r="B448" s="39"/>
      <c r="C448" s="220" t="s">
        <v>314</v>
      </c>
      <c r="D448" s="220" t="s">
        <v>149</v>
      </c>
      <c r="E448" s="221" t="s">
        <v>469</v>
      </c>
      <c r="F448" s="222" t="s">
        <v>470</v>
      </c>
      <c r="G448" s="223" t="s">
        <v>223</v>
      </c>
      <c r="H448" s="224">
        <v>121.611</v>
      </c>
      <c r="I448" s="225"/>
      <c r="J448" s="226">
        <f>ROUND(I448*H448,2)</f>
        <v>0</v>
      </c>
      <c r="K448" s="227"/>
      <c r="L448" s="44"/>
      <c r="M448" s="228" t="s">
        <v>1</v>
      </c>
      <c r="N448" s="229" t="s">
        <v>40</v>
      </c>
      <c r="O448" s="92"/>
      <c r="P448" s="230">
        <f>O448*H448</f>
        <v>0</v>
      </c>
      <c r="Q448" s="230">
        <v>0.00025999999999999998</v>
      </c>
      <c r="R448" s="230">
        <f>Q448*H448</f>
        <v>0.031618859999999999</v>
      </c>
      <c r="S448" s="230">
        <v>0</v>
      </c>
      <c r="T448" s="231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2" t="s">
        <v>153</v>
      </c>
      <c r="AT448" s="232" t="s">
        <v>149</v>
      </c>
      <c r="AU448" s="232" t="s">
        <v>83</v>
      </c>
      <c r="AY448" s="17" t="s">
        <v>147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7" t="s">
        <v>153</v>
      </c>
      <c r="BK448" s="233">
        <f>ROUND(I448*H448,2)</f>
        <v>0</v>
      </c>
      <c r="BL448" s="17" t="s">
        <v>153</v>
      </c>
      <c r="BM448" s="232" t="s">
        <v>471</v>
      </c>
    </row>
    <row r="449" s="2" customFormat="1">
      <c r="A449" s="38"/>
      <c r="B449" s="39"/>
      <c r="C449" s="40"/>
      <c r="D449" s="234" t="s">
        <v>154</v>
      </c>
      <c r="E449" s="40"/>
      <c r="F449" s="235" t="s">
        <v>470</v>
      </c>
      <c r="G449" s="40"/>
      <c r="H449" s="40"/>
      <c r="I449" s="236"/>
      <c r="J449" s="40"/>
      <c r="K449" s="40"/>
      <c r="L449" s="44"/>
      <c r="M449" s="237"/>
      <c r="N449" s="238"/>
      <c r="O449" s="92"/>
      <c r="P449" s="92"/>
      <c r="Q449" s="92"/>
      <c r="R449" s="92"/>
      <c r="S449" s="92"/>
      <c r="T449" s="93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154</v>
      </c>
      <c r="AU449" s="17" t="s">
        <v>83</v>
      </c>
    </row>
    <row r="450" s="13" customFormat="1">
      <c r="A450" s="13"/>
      <c r="B450" s="239"/>
      <c r="C450" s="240"/>
      <c r="D450" s="234" t="s">
        <v>155</v>
      </c>
      <c r="E450" s="241" t="s">
        <v>1</v>
      </c>
      <c r="F450" s="242" t="s">
        <v>472</v>
      </c>
      <c r="G450" s="240"/>
      <c r="H450" s="243">
        <v>120.218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155</v>
      </c>
      <c r="AU450" s="249" t="s">
        <v>83</v>
      </c>
      <c r="AV450" s="13" t="s">
        <v>83</v>
      </c>
      <c r="AW450" s="13" t="s">
        <v>30</v>
      </c>
      <c r="AX450" s="13" t="s">
        <v>73</v>
      </c>
      <c r="AY450" s="249" t="s">
        <v>147</v>
      </c>
    </row>
    <row r="451" s="14" customFormat="1">
      <c r="A451" s="14"/>
      <c r="B451" s="250"/>
      <c r="C451" s="251"/>
      <c r="D451" s="234" t="s">
        <v>155</v>
      </c>
      <c r="E451" s="252" t="s">
        <v>1</v>
      </c>
      <c r="F451" s="253" t="s">
        <v>310</v>
      </c>
      <c r="G451" s="251"/>
      <c r="H451" s="252" t="s">
        <v>1</v>
      </c>
      <c r="I451" s="254"/>
      <c r="J451" s="251"/>
      <c r="K451" s="251"/>
      <c r="L451" s="255"/>
      <c r="M451" s="256"/>
      <c r="N451" s="257"/>
      <c r="O451" s="257"/>
      <c r="P451" s="257"/>
      <c r="Q451" s="257"/>
      <c r="R451" s="257"/>
      <c r="S451" s="257"/>
      <c r="T451" s="25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9" t="s">
        <v>155</v>
      </c>
      <c r="AU451" s="259" t="s">
        <v>83</v>
      </c>
      <c r="AV451" s="14" t="s">
        <v>81</v>
      </c>
      <c r="AW451" s="14" t="s">
        <v>30</v>
      </c>
      <c r="AX451" s="14" t="s">
        <v>73</v>
      </c>
      <c r="AY451" s="259" t="s">
        <v>147</v>
      </c>
    </row>
    <row r="452" s="13" customFormat="1">
      <c r="A452" s="13"/>
      <c r="B452" s="239"/>
      <c r="C452" s="240"/>
      <c r="D452" s="234" t="s">
        <v>155</v>
      </c>
      <c r="E452" s="241" t="s">
        <v>1</v>
      </c>
      <c r="F452" s="242" t="s">
        <v>473</v>
      </c>
      <c r="G452" s="240"/>
      <c r="H452" s="243">
        <v>-24.670999999999999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155</v>
      </c>
      <c r="AU452" s="249" t="s">
        <v>83</v>
      </c>
      <c r="AV452" s="13" t="s">
        <v>83</v>
      </c>
      <c r="AW452" s="13" t="s">
        <v>30</v>
      </c>
      <c r="AX452" s="13" t="s">
        <v>73</v>
      </c>
      <c r="AY452" s="249" t="s">
        <v>147</v>
      </c>
    </row>
    <row r="453" s="14" customFormat="1">
      <c r="A453" s="14"/>
      <c r="B453" s="250"/>
      <c r="C453" s="251"/>
      <c r="D453" s="234" t="s">
        <v>155</v>
      </c>
      <c r="E453" s="252" t="s">
        <v>1</v>
      </c>
      <c r="F453" s="253" t="s">
        <v>474</v>
      </c>
      <c r="G453" s="251"/>
      <c r="H453" s="252" t="s">
        <v>1</v>
      </c>
      <c r="I453" s="254"/>
      <c r="J453" s="251"/>
      <c r="K453" s="251"/>
      <c r="L453" s="255"/>
      <c r="M453" s="256"/>
      <c r="N453" s="257"/>
      <c r="O453" s="257"/>
      <c r="P453" s="257"/>
      <c r="Q453" s="257"/>
      <c r="R453" s="257"/>
      <c r="S453" s="257"/>
      <c r="T453" s="25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9" t="s">
        <v>155</v>
      </c>
      <c r="AU453" s="259" t="s">
        <v>83</v>
      </c>
      <c r="AV453" s="14" t="s">
        <v>81</v>
      </c>
      <c r="AW453" s="14" t="s">
        <v>30</v>
      </c>
      <c r="AX453" s="14" t="s">
        <v>73</v>
      </c>
      <c r="AY453" s="259" t="s">
        <v>147</v>
      </c>
    </row>
    <row r="454" s="13" customFormat="1">
      <c r="A454" s="13"/>
      <c r="B454" s="239"/>
      <c r="C454" s="240"/>
      <c r="D454" s="234" t="s">
        <v>155</v>
      </c>
      <c r="E454" s="241" t="s">
        <v>1</v>
      </c>
      <c r="F454" s="242" t="s">
        <v>475</v>
      </c>
      <c r="G454" s="240"/>
      <c r="H454" s="243">
        <v>8.7040000000000006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155</v>
      </c>
      <c r="AU454" s="249" t="s">
        <v>83</v>
      </c>
      <c r="AV454" s="13" t="s">
        <v>83</v>
      </c>
      <c r="AW454" s="13" t="s">
        <v>30</v>
      </c>
      <c r="AX454" s="13" t="s">
        <v>73</v>
      </c>
      <c r="AY454" s="249" t="s">
        <v>147</v>
      </c>
    </row>
    <row r="455" s="14" customFormat="1">
      <c r="A455" s="14"/>
      <c r="B455" s="250"/>
      <c r="C455" s="251"/>
      <c r="D455" s="234" t="s">
        <v>155</v>
      </c>
      <c r="E455" s="252" t="s">
        <v>1</v>
      </c>
      <c r="F455" s="253" t="s">
        <v>476</v>
      </c>
      <c r="G455" s="251"/>
      <c r="H455" s="252" t="s">
        <v>1</v>
      </c>
      <c r="I455" s="254"/>
      <c r="J455" s="251"/>
      <c r="K455" s="251"/>
      <c r="L455" s="255"/>
      <c r="M455" s="256"/>
      <c r="N455" s="257"/>
      <c r="O455" s="257"/>
      <c r="P455" s="257"/>
      <c r="Q455" s="257"/>
      <c r="R455" s="257"/>
      <c r="S455" s="257"/>
      <c r="T455" s="25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9" t="s">
        <v>155</v>
      </c>
      <c r="AU455" s="259" t="s">
        <v>83</v>
      </c>
      <c r="AV455" s="14" t="s">
        <v>81</v>
      </c>
      <c r="AW455" s="14" t="s">
        <v>30</v>
      </c>
      <c r="AX455" s="14" t="s">
        <v>73</v>
      </c>
      <c r="AY455" s="259" t="s">
        <v>147</v>
      </c>
    </row>
    <row r="456" s="13" customFormat="1">
      <c r="A456" s="13"/>
      <c r="B456" s="239"/>
      <c r="C456" s="240"/>
      <c r="D456" s="234" t="s">
        <v>155</v>
      </c>
      <c r="E456" s="241" t="s">
        <v>1</v>
      </c>
      <c r="F456" s="242" t="s">
        <v>477</v>
      </c>
      <c r="G456" s="240"/>
      <c r="H456" s="243">
        <v>17.359999999999999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155</v>
      </c>
      <c r="AU456" s="249" t="s">
        <v>83</v>
      </c>
      <c r="AV456" s="13" t="s">
        <v>83</v>
      </c>
      <c r="AW456" s="13" t="s">
        <v>30</v>
      </c>
      <c r="AX456" s="13" t="s">
        <v>73</v>
      </c>
      <c r="AY456" s="249" t="s">
        <v>147</v>
      </c>
    </row>
    <row r="457" s="15" customFormat="1">
      <c r="A457" s="15"/>
      <c r="B457" s="260"/>
      <c r="C457" s="261"/>
      <c r="D457" s="234" t="s">
        <v>155</v>
      </c>
      <c r="E457" s="262" t="s">
        <v>1</v>
      </c>
      <c r="F457" s="263" t="s">
        <v>163</v>
      </c>
      <c r="G457" s="261"/>
      <c r="H457" s="264">
        <v>121.611</v>
      </c>
      <c r="I457" s="265"/>
      <c r="J457" s="261"/>
      <c r="K457" s="261"/>
      <c r="L457" s="266"/>
      <c r="M457" s="267"/>
      <c r="N457" s="268"/>
      <c r="O457" s="268"/>
      <c r="P457" s="268"/>
      <c r="Q457" s="268"/>
      <c r="R457" s="268"/>
      <c r="S457" s="268"/>
      <c r="T457" s="269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0" t="s">
        <v>155</v>
      </c>
      <c r="AU457" s="270" t="s">
        <v>83</v>
      </c>
      <c r="AV457" s="15" t="s">
        <v>153</v>
      </c>
      <c r="AW457" s="15" t="s">
        <v>30</v>
      </c>
      <c r="AX457" s="15" t="s">
        <v>81</v>
      </c>
      <c r="AY457" s="270" t="s">
        <v>147</v>
      </c>
    </row>
    <row r="458" s="2" customFormat="1" ht="24.15" customHeight="1">
      <c r="A458" s="38"/>
      <c r="B458" s="39"/>
      <c r="C458" s="220" t="s">
        <v>478</v>
      </c>
      <c r="D458" s="220" t="s">
        <v>149</v>
      </c>
      <c r="E458" s="221" t="s">
        <v>479</v>
      </c>
      <c r="F458" s="222" t="s">
        <v>480</v>
      </c>
      <c r="G458" s="223" t="s">
        <v>223</v>
      </c>
      <c r="H458" s="224">
        <v>36.488</v>
      </c>
      <c r="I458" s="225"/>
      <c r="J458" s="226">
        <f>ROUND(I458*H458,2)</f>
        <v>0</v>
      </c>
      <c r="K458" s="227"/>
      <c r="L458" s="44"/>
      <c r="M458" s="228" t="s">
        <v>1</v>
      </c>
      <c r="N458" s="229" t="s">
        <v>40</v>
      </c>
      <c r="O458" s="92"/>
      <c r="P458" s="230">
        <f>O458*H458</f>
        <v>0</v>
      </c>
      <c r="Q458" s="230">
        <v>0.0089999999999999993</v>
      </c>
      <c r="R458" s="230">
        <f>Q458*H458</f>
        <v>0.32839199999999996</v>
      </c>
      <c r="S458" s="230">
        <v>0</v>
      </c>
      <c r="T458" s="231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2" t="s">
        <v>153</v>
      </c>
      <c r="AT458" s="232" t="s">
        <v>149</v>
      </c>
      <c r="AU458" s="232" t="s">
        <v>83</v>
      </c>
      <c r="AY458" s="17" t="s">
        <v>147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7" t="s">
        <v>153</v>
      </c>
      <c r="BK458" s="233">
        <f>ROUND(I458*H458,2)</f>
        <v>0</v>
      </c>
      <c r="BL458" s="17" t="s">
        <v>153</v>
      </c>
      <c r="BM458" s="232" t="s">
        <v>481</v>
      </c>
    </row>
    <row r="459" s="2" customFormat="1">
      <c r="A459" s="38"/>
      <c r="B459" s="39"/>
      <c r="C459" s="40"/>
      <c r="D459" s="234" t="s">
        <v>154</v>
      </c>
      <c r="E459" s="40"/>
      <c r="F459" s="235" t="s">
        <v>480</v>
      </c>
      <c r="G459" s="40"/>
      <c r="H459" s="40"/>
      <c r="I459" s="236"/>
      <c r="J459" s="40"/>
      <c r="K459" s="40"/>
      <c r="L459" s="44"/>
      <c r="M459" s="237"/>
      <c r="N459" s="238"/>
      <c r="O459" s="92"/>
      <c r="P459" s="92"/>
      <c r="Q459" s="92"/>
      <c r="R459" s="92"/>
      <c r="S459" s="92"/>
      <c r="T459" s="93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154</v>
      </c>
      <c r="AU459" s="17" t="s">
        <v>83</v>
      </c>
    </row>
    <row r="460" s="2" customFormat="1" ht="24.15" customHeight="1">
      <c r="A460" s="38"/>
      <c r="B460" s="39"/>
      <c r="C460" s="220" t="s">
        <v>319</v>
      </c>
      <c r="D460" s="220" t="s">
        <v>149</v>
      </c>
      <c r="E460" s="221" t="s">
        <v>482</v>
      </c>
      <c r="F460" s="222" t="s">
        <v>483</v>
      </c>
      <c r="G460" s="223" t="s">
        <v>223</v>
      </c>
      <c r="H460" s="224">
        <v>104.25100000000001</v>
      </c>
      <c r="I460" s="225"/>
      <c r="J460" s="226">
        <f>ROUND(I460*H460,2)</f>
        <v>0</v>
      </c>
      <c r="K460" s="227"/>
      <c r="L460" s="44"/>
      <c r="M460" s="228" t="s">
        <v>1</v>
      </c>
      <c r="N460" s="229" t="s">
        <v>40</v>
      </c>
      <c r="O460" s="92"/>
      <c r="P460" s="230">
        <f>O460*H460</f>
        <v>0</v>
      </c>
      <c r="Q460" s="230">
        <v>0.0043800000000000002</v>
      </c>
      <c r="R460" s="230">
        <f>Q460*H460</f>
        <v>0.45661938000000002</v>
      </c>
      <c r="S460" s="230">
        <v>0</v>
      </c>
      <c r="T460" s="231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2" t="s">
        <v>153</v>
      </c>
      <c r="AT460" s="232" t="s">
        <v>149</v>
      </c>
      <c r="AU460" s="232" t="s">
        <v>83</v>
      </c>
      <c r="AY460" s="17" t="s">
        <v>147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7" t="s">
        <v>153</v>
      </c>
      <c r="BK460" s="233">
        <f>ROUND(I460*H460,2)</f>
        <v>0</v>
      </c>
      <c r="BL460" s="17" t="s">
        <v>153</v>
      </c>
      <c r="BM460" s="232" t="s">
        <v>484</v>
      </c>
    </row>
    <row r="461" s="2" customFormat="1">
      <c r="A461" s="38"/>
      <c r="B461" s="39"/>
      <c r="C461" s="40"/>
      <c r="D461" s="234" t="s">
        <v>154</v>
      </c>
      <c r="E461" s="40"/>
      <c r="F461" s="235" t="s">
        <v>483</v>
      </c>
      <c r="G461" s="40"/>
      <c r="H461" s="40"/>
      <c r="I461" s="236"/>
      <c r="J461" s="40"/>
      <c r="K461" s="40"/>
      <c r="L461" s="44"/>
      <c r="M461" s="237"/>
      <c r="N461" s="238"/>
      <c r="O461" s="92"/>
      <c r="P461" s="92"/>
      <c r="Q461" s="92"/>
      <c r="R461" s="92"/>
      <c r="S461" s="92"/>
      <c r="T461" s="93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154</v>
      </c>
      <c r="AU461" s="17" t="s">
        <v>83</v>
      </c>
    </row>
    <row r="462" s="13" customFormat="1">
      <c r="A462" s="13"/>
      <c r="B462" s="239"/>
      <c r="C462" s="240"/>
      <c r="D462" s="234" t="s">
        <v>155</v>
      </c>
      <c r="E462" s="241" t="s">
        <v>1</v>
      </c>
      <c r="F462" s="242" t="s">
        <v>472</v>
      </c>
      <c r="G462" s="240"/>
      <c r="H462" s="243">
        <v>120.218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155</v>
      </c>
      <c r="AU462" s="249" t="s">
        <v>83</v>
      </c>
      <c r="AV462" s="13" t="s">
        <v>83</v>
      </c>
      <c r="AW462" s="13" t="s">
        <v>30</v>
      </c>
      <c r="AX462" s="13" t="s">
        <v>73</v>
      </c>
      <c r="AY462" s="249" t="s">
        <v>147</v>
      </c>
    </row>
    <row r="463" s="14" customFormat="1">
      <c r="A463" s="14"/>
      <c r="B463" s="250"/>
      <c r="C463" s="251"/>
      <c r="D463" s="234" t="s">
        <v>155</v>
      </c>
      <c r="E463" s="252" t="s">
        <v>1</v>
      </c>
      <c r="F463" s="253" t="s">
        <v>310</v>
      </c>
      <c r="G463" s="251"/>
      <c r="H463" s="252" t="s">
        <v>1</v>
      </c>
      <c r="I463" s="254"/>
      <c r="J463" s="251"/>
      <c r="K463" s="251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155</v>
      </c>
      <c r="AU463" s="259" t="s">
        <v>83</v>
      </c>
      <c r="AV463" s="14" t="s">
        <v>81</v>
      </c>
      <c r="AW463" s="14" t="s">
        <v>30</v>
      </c>
      <c r="AX463" s="14" t="s">
        <v>73</v>
      </c>
      <c r="AY463" s="259" t="s">
        <v>147</v>
      </c>
    </row>
    <row r="464" s="13" customFormat="1">
      <c r="A464" s="13"/>
      <c r="B464" s="239"/>
      <c r="C464" s="240"/>
      <c r="D464" s="234" t="s">
        <v>155</v>
      </c>
      <c r="E464" s="241" t="s">
        <v>1</v>
      </c>
      <c r="F464" s="242" t="s">
        <v>473</v>
      </c>
      <c r="G464" s="240"/>
      <c r="H464" s="243">
        <v>-24.670999999999999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9" t="s">
        <v>155</v>
      </c>
      <c r="AU464" s="249" t="s">
        <v>83</v>
      </c>
      <c r="AV464" s="13" t="s">
        <v>83</v>
      </c>
      <c r="AW464" s="13" t="s">
        <v>30</v>
      </c>
      <c r="AX464" s="13" t="s">
        <v>73</v>
      </c>
      <c r="AY464" s="249" t="s">
        <v>147</v>
      </c>
    </row>
    <row r="465" s="14" customFormat="1">
      <c r="A465" s="14"/>
      <c r="B465" s="250"/>
      <c r="C465" s="251"/>
      <c r="D465" s="234" t="s">
        <v>155</v>
      </c>
      <c r="E465" s="252" t="s">
        <v>1</v>
      </c>
      <c r="F465" s="253" t="s">
        <v>474</v>
      </c>
      <c r="G465" s="251"/>
      <c r="H465" s="252" t="s">
        <v>1</v>
      </c>
      <c r="I465" s="254"/>
      <c r="J465" s="251"/>
      <c r="K465" s="251"/>
      <c r="L465" s="255"/>
      <c r="M465" s="256"/>
      <c r="N465" s="257"/>
      <c r="O465" s="257"/>
      <c r="P465" s="257"/>
      <c r="Q465" s="257"/>
      <c r="R465" s="257"/>
      <c r="S465" s="257"/>
      <c r="T465" s="25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9" t="s">
        <v>155</v>
      </c>
      <c r="AU465" s="259" t="s">
        <v>83</v>
      </c>
      <c r="AV465" s="14" t="s">
        <v>81</v>
      </c>
      <c r="AW465" s="14" t="s">
        <v>30</v>
      </c>
      <c r="AX465" s="14" t="s">
        <v>73</v>
      </c>
      <c r="AY465" s="259" t="s">
        <v>147</v>
      </c>
    </row>
    <row r="466" s="13" customFormat="1">
      <c r="A466" s="13"/>
      <c r="B466" s="239"/>
      <c r="C466" s="240"/>
      <c r="D466" s="234" t="s">
        <v>155</v>
      </c>
      <c r="E466" s="241" t="s">
        <v>1</v>
      </c>
      <c r="F466" s="242" t="s">
        <v>475</v>
      </c>
      <c r="G466" s="240"/>
      <c r="H466" s="243">
        <v>8.7040000000000006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155</v>
      </c>
      <c r="AU466" s="249" t="s">
        <v>83</v>
      </c>
      <c r="AV466" s="13" t="s">
        <v>83</v>
      </c>
      <c r="AW466" s="13" t="s">
        <v>30</v>
      </c>
      <c r="AX466" s="13" t="s">
        <v>73</v>
      </c>
      <c r="AY466" s="249" t="s">
        <v>147</v>
      </c>
    </row>
    <row r="467" s="15" customFormat="1">
      <c r="A467" s="15"/>
      <c r="B467" s="260"/>
      <c r="C467" s="261"/>
      <c r="D467" s="234" t="s">
        <v>155</v>
      </c>
      <c r="E467" s="262" t="s">
        <v>1</v>
      </c>
      <c r="F467" s="263" t="s">
        <v>163</v>
      </c>
      <c r="G467" s="261"/>
      <c r="H467" s="264">
        <v>104.25100000000001</v>
      </c>
      <c r="I467" s="265"/>
      <c r="J467" s="261"/>
      <c r="K467" s="261"/>
      <c r="L467" s="266"/>
      <c r="M467" s="267"/>
      <c r="N467" s="268"/>
      <c r="O467" s="268"/>
      <c r="P467" s="268"/>
      <c r="Q467" s="268"/>
      <c r="R467" s="268"/>
      <c r="S467" s="268"/>
      <c r="T467" s="269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0" t="s">
        <v>155</v>
      </c>
      <c r="AU467" s="270" t="s">
        <v>83</v>
      </c>
      <c r="AV467" s="15" t="s">
        <v>153</v>
      </c>
      <c r="AW467" s="15" t="s">
        <v>30</v>
      </c>
      <c r="AX467" s="15" t="s">
        <v>81</v>
      </c>
      <c r="AY467" s="270" t="s">
        <v>147</v>
      </c>
    </row>
    <row r="468" s="2" customFormat="1" ht="24.15" customHeight="1">
      <c r="A468" s="38"/>
      <c r="B468" s="39"/>
      <c r="C468" s="220" t="s">
        <v>485</v>
      </c>
      <c r="D468" s="220" t="s">
        <v>149</v>
      </c>
      <c r="E468" s="221" t="s">
        <v>486</v>
      </c>
      <c r="F468" s="222" t="s">
        <v>487</v>
      </c>
      <c r="G468" s="223" t="s">
        <v>152</v>
      </c>
      <c r="H468" s="224">
        <v>55.200000000000003</v>
      </c>
      <c r="I468" s="225"/>
      <c r="J468" s="226">
        <f>ROUND(I468*H468,2)</f>
        <v>0</v>
      </c>
      <c r="K468" s="227"/>
      <c r="L468" s="44"/>
      <c r="M468" s="228" t="s">
        <v>1</v>
      </c>
      <c r="N468" s="229" t="s">
        <v>40</v>
      </c>
      <c r="O468" s="92"/>
      <c r="P468" s="230">
        <f>O468*H468</f>
        <v>0</v>
      </c>
      <c r="Q468" s="230">
        <v>0</v>
      </c>
      <c r="R468" s="230">
        <f>Q468*H468</f>
        <v>0</v>
      </c>
      <c r="S468" s="230">
        <v>0</v>
      </c>
      <c r="T468" s="231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2" t="s">
        <v>153</v>
      </c>
      <c r="AT468" s="232" t="s">
        <v>149</v>
      </c>
      <c r="AU468" s="232" t="s">
        <v>83</v>
      </c>
      <c r="AY468" s="17" t="s">
        <v>147</v>
      </c>
      <c r="BE468" s="233">
        <f>IF(N468="základní",J468,0)</f>
        <v>0</v>
      </c>
      <c r="BF468" s="233">
        <f>IF(N468="snížená",J468,0)</f>
        <v>0</v>
      </c>
      <c r="BG468" s="233">
        <f>IF(N468="zákl. přenesená",J468,0)</f>
        <v>0</v>
      </c>
      <c r="BH468" s="233">
        <f>IF(N468="sníž. přenesená",J468,0)</f>
        <v>0</v>
      </c>
      <c r="BI468" s="233">
        <f>IF(N468="nulová",J468,0)</f>
        <v>0</v>
      </c>
      <c r="BJ468" s="17" t="s">
        <v>153</v>
      </c>
      <c r="BK468" s="233">
        <f>ROUND(I468*H468,2)</f>
        <v>0</v>
      </c>
      <c r="BL468" s="17" t="s">
        <v>153</v>
      </c>
      <c r="BM468" s="232" t="s">
        <v>488</v>
      </c>
    </row>
    <row r="469" s="2" customFormat="1">
      <c r="A469" s="38"/>
      <c r="B469" s="39"/>
      <c r="C469" s="40"/>
      <c r="D469" s="234" t="s">
        <v>154</v>
      </c>
      <c r="E469" s="40"/>
      <c r="F469" s="235" t="s">
        <v>489</v>
      </c>
      <c r="G469" s="40"/>
      <c r="H469" s="40"/>
      <c r="I469" s="236"/>
      <c r="J469" s="40"/>
      <c r="K469" s="40"/>
      <c r="L469" s="44"/>
      <c r="M469" s="237"/>
      <c r="N469" s="238"/>
      <c r="O469" s="92"/>
      <c r="P469" s="92"/>
      <c r="Q469" s="92"/>
      <c r="R469" s="92"/>
      <c r="S469" s="92"/>
      <c r="T469" s="93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154</v>
      </c>
      <c r="AU469" s="17" t="s">
        <v>83</v>
      </c>
    </row>
    <row r="470" s="13" customFormat="1">
      <c r="A470" s="13"/>
      <c r="B470" s="239"/>
      <c r="C470" s="240"/>
      <c r="D470" s="234" t="s">
        <v>155</v>
      </c>
      <c r="E470" s="241" t="s">
        <v>1</v>
      </c>
      <c r="F470" s="242" t="s">
        <v>490</v>
      </c>
      <c r="G470" s="240"/>
      <c r="H470" s="243">
        <v>55.200000000000003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155</v>
      </c>
      <c r="AU470" s="249" t="s">
        <v>83</v>
      </c>
      <c r="AV470" s="13" t="s">
        <v>83</v>
      </c>
      <c r="AW470" s="13" t="s">
        <v>30</v>
      </c>
      <c r="AX470" s="13" t="s">
        <v>81</v>
      </c>
      <c r="AY470" s="249" t="s">
        <v>147</v>
      </c>
    </row>
    <row r="471" s="2" customFormat="1" ht="24.15" customHeight="1">
      <c r="A471" s="38"/>
      <c r="B471" s="39"/>
      <c r="C471" s="271" t="s">
        <v>324</v>
      </c>
      <c r="D471" s="271" t="s">
        <v>253</v>
      </c>
      <c r="E471" s="272" t="s">
        <v>491</v>
      </c>
      <c r="F471" s="273" t="s">
        <v>492</v>
      </c>
      <c r="G471" s="274" t="s">
        <v>152</v>
      </c>
      <c r="H471" s="275">
        <v>57.960000000000001</v>
      </c>
      <c r="I471" s="276"/>
      <c r="J471" s="277">
        <f>ROUND(I471*H471,2)</f>
        <v>0</v>
      </c>
      <c r="K471" s="278"/>
      <c r="L471" s="279"/>
      <c r="M471" s="280" t="s">
        <v>1</v>
      </c>
      <c r="N471" s="281" t="s">
        <v>40</v>
      </c>
      <c r="O471" s="92"/>
      <c r="P471" s="230">
        <f>O471*H471</f>
        <v>0</v>
      </c>
      <c r="Q471" s="230">
        <v>4.0000000000000003E-05</v>
      </c>
      <c r="R471" s="230">
        <f>Q471*H471</f>
        <v>0.0023184000000000004</v>
      </c>
      <c r="S471" s="230">
        <v>0</v>
      </c>
      <c r="T471" s="231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2" t="s">
        <v>171</v>
      </c>
      <c r="AT471" s="232" t="s">
        <v>253</v>
      </c>
      <c r="AU471" s="232" t="s">
        <v>83</v>
      </c>
      <c r="AY471" s="17" t="s">
        <v>147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7" t="s">
        <v>153</v>
      </c>
      <c r="BK471" s="233">
        <f>ROUND(I471*H471,2)</f>
        <v>0</v>
      </c>
      <c r="BL471" s="17" t="s">
        <v>153</v>
      </c>
      <c r="BM471" s="232" t="s">
        <v>493</v>
      </c>
    </row>
    <row r="472" s="2" customFormat="1">
      <c r="A472" s="38"/>
      <c r="B472" s="39"/>
      <c r="C472" s="40"/>
      <c r="D472" s="234" t="s">
        <v>154</v>
      </c>
      <c r="E472" s="40"/>
      <c r="F472" s="235" t="s">
        <v>492</v>
      </c>
      <c r="G472" s="40"/>
      <c r="H472" s="40"/>
      <c r="I472" s="236"/>
      <c r="J472" s="40"/>
      <c r="K472" s="40"/>
      <c r="L472" s="44"/>
      <c r="M472" s="237"/>
      <c r="N472" s="238"/>
      <c r="O472" s="92"/>
      <c r="P472" s="92"/>
      <c r="Q472" s="92"/>
      <c r="R472" s="92"/>
      <c r="S472" s="92"/>
      <c r="T472" s="93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154</v>
      </c>
      <c r="AU472" s="17" t="s">
        <v>83</v>
      </c>
    </row>
    <row r="473" s="13" customFormat="1">
      <c r="A473" s="13"/>
      <c r="B473" s="239"/>
      <c r="C473" s="240"/>
      <c r="D473" s="234" t="s">
        <v>155</v>
      </c>
      <c r="E473" s="240"/>
      <c r="F473" s="242" t="s">
        <v>494</v>
      </c>
      <c r="G473" s="240"/>
      <c r="H473" s="243">
        <v>57.960000000000001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9" t="s">
        <v>155</v>
      </c>
      <c r="AU473" s="249" t="s">
        <v>83</v>
      </c>
      <c r="AV473" s="13" t="s">
        <v>83</v>
      </c>
      <c r="AW473" s="13" t="s">
        <v>4</v>
      </c>
      <c r="AX473" s="13" t="s">
        <v>81</v>
      </c>
      <c r="AY473" s="249" t="s">
        <v>147</v>
      </c>
    </row>
    <row r="474" s="2" customFormat="1" ht="44.25" customHeight="1">
      <c r="A474" s="38"/>
      <c r="B474" s="39"/>
      <c r="C474" s="220" t="s">
        <v>495</v>
      </c>
      <c r="D474" s="220" t="s">
        <v>149</v>
      </c>
      <c r="E474" s="221" t="s">
        <v>496</v>
      </c>
      <c r="F474" s="222" t="s">
        <v>497</v>
      </c>
      <c r="G474" s="223" t="s">
        <v>223</v>
      </c>
      <c r="H474" s="224">
        <v>17.359999999999999</v>
      </c>
      <c r="I474" s="225"/>
      <c r="J474" s="226">
        <f>ROUND(I474*H474,2)</f>
        <v>0</v>
      </c>
      <c r="K474" s="227"/>
      <c r="L474" s="44"/>
      <c r="M474" s="228" t="s">
        <v>1</v>
      </c>
      <c r="N474" s="229" t="s">
        <v>40</v>
      </c>
      <c r="O474" s="92"/>
      <c r="P474" s="230">
        <f>O474*H474</f>
        <v>0</v>
      </c>
      <c r="Q474" s="230">
        <v>0.0083499999999999998</v>
      </c>
      <c r="R474" s="230">
        <f>Q474*H474</f>
        <v>0.144956</v>
      </c>
      <c r="S474" s="230">
        <v>0</v>
      </c>
      <c r="T474" s="231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2" t="s">
        <v>153</v>
      </c>
      <c r="AT474" s="232" t="s">
        <v>149</v>
      </c>
      <c r="AU474" s="232" t="s">
        <v>83</v>
      </c>
      <c r="AY474" s="17" t="s">
        <v>147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7" t="s">
        <v>153</v>
      </c>
      <c r="BK474" s="233">
        <f>ROUND(I474*H474,2)</f>
        <v>0</v>
      </c>
      <c r="BL474" s="17" t="s">
        <v>153</v>
      </c>
      <c r="BM474" s="232" t="s">
        <v>498</v>
      </c>
    </row>
    <row r="475" s="2" customFormat="1">
      <c r="A475" s="38"/>
      <c r="B475" s="39"/>
      <c r="C475" s="40"/>
      <c r="D475" s="234" t="s">
        <v>154</v>
      </c>
      <c r="E475" s="40"/>
      <c r="F475" s="235" t="s">
        <v>497</v>
      </c>
      <c r="G475" s="40"/>
      <c r="H475" s="40"/>
      <c r="I475" s="236"/>
      <c r="J475" s="40"/>
      <c r="K475" s="40"/>
      <c r="L475" s="44"/>
      <c r="M475" s="237"/>
      <c r="N475" s="238"/>
      <c r="O475" s="92"/>
      <c r="P475" s="92"/>
      <c r="Q475" s="92"/>
      <c r="R475" s="92"/>
      <c r="S475" s="92"/>
      <c r="T475" s="93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154</v>
      </c>
      <c r="AU475" s="17" t="s">
        <v>83</v>
      </c>
    </row>
    <row r="476" s="14" customFormat="1">
      <c r="A476" s="14"/>
      <c r="B476" s="250"/>
      <c r="C476" s="251"/>
      <c r="D476" s="234" t="s">
        <v>155</v>
      </c>
      <c r="E476" s="252" t="s">
        <v>1</v>
      </c>
      <c r="F476" s="253" t="s">
        <v>476</v>
      </c>
      <c r="G476" s="251"/>
      <c r="H476" s="252" t="s">
        <v>1</v>
      </c>
      <c r="I476" s="254"/>
      <c r="J476" s="251"/>
      <c r="K476" s="251"/>
      <c r="L476" s="255"/>
      <c r="M476" s="256"/>
      <c r="N476" s="257"/>
      <c r="O476" s="257"/>
      <c r="P476" s="257"/>
      <c r="Q476" s="257"/>
      <c r="R476" s="257"/>
      <c r="S476" s="257"/>
      <c r="T476" s="25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9" t="s">
        <v>155</v>
      </c>
      <c r="AU476" s="259" t="s">
        <v>83</v>
      </c>
      <c r="AV476" s="14" t="s">
        <v>81</v>
      </c>
      <c r="AW476" s="14" t="s">
        <v>30</v>
      </c>
      <c r="AX476" s="14" t="s">
        <v>73</v>
      </c>
      <c r="AY476" s="259" t="s">
        <v>147</v>
      </c>
    </row>
    <row r="477" s="13" customFormat="1">
      <c r="A477" s="13"/>
      <c r="B477" s="239"/>
      <c r="C477" s="240"/>
      <c r="D477" s="234" t="s">
        <v>155</v>
      </c>
      <c r="E477" s="241" t="s">
        <v>1</v>
      </c>
      <c r="F477" s="242" t="s">
        <v>477</v>
      </c>
      <c r="G477" s="240"/>
      <c r="H477" s="243">
        <v>17.359999999999999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9" t="s">
        <v>155</v>
      </c>
      <c r="AU477" s="249" t="s">
        <v>83</v>
      </c>
      <c r="AV477" s="13" t="s">
        <v>83</v>
      </c>
      <c r="AW477" s="13" t="s">
        <v>30</v>
      </c>
      <c r="AX477" s="13" t="s">
        <v>73</v>
      </c>
      <c r="AY477" s="249" t="s">
        <v>147</v>
      </c>
    </row>
    <row r="478" s="15" customFormat="1">
      <c r="A478" s="15"/>
      <c r="B478" s="260"/>
      <c r="C478" s="261"/>
      <c r="D478" s="234" t="s">
        <v>155</v>
      </c>
      <c r="E478" s="262" t="s">
        <v>1</v>
      </c>
      <c r="F478" s="263" t="s">
        <v>163</v>
      </c>
      <c r="G478" s="261"/>
      <c r="H478" s="264">
        <v>17.359999999999999</v>
      </c>
      <c r="I478" s="265"/>
      <c r="J478" s="261"/>
      <c r="K478" s="261"/>
      <c r="L478" s="266"/>
      <c r="M478" s="267"/>
      <c r="N478" s="268"/>
      <c r="O478" s="268"/>
      <c r="P478" s="268"/>
      <c r="Q478" s="268"/>
      <c r="R478" s="268"/>
      <c r="S478" s="268"/>
      <c r="T478" s="269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0" t="s">
        <v>155</v>
      </c>
      <c r="AU478" s="270" t="s">
        <v>83</v>
      </c>
      <c r="AV478" s="15" t="s">
        <v>153</v>
      </c>
      <c r="AW478" s="15" t="s">
        <v>30</v>
      </c>
      <c r="AX478" s="15" t="s">
        <v>81</v>
      </c>
      <c r="AY478" s="270" t="s">
        <v>147</v>
      </c>
    </row>
    <row r="479" s="2" customFormat="1" ht="24.15" customHeight="1">
      <c r="A479" s="38"/>
      <c r="B479" s="39"/>
      <c r="C479" s="271" t="s">
        <v>328</v>
      </c>
      <c r="D479" s="271" t="s">
        <v>253</v>
      </c>
      <c r="E479" s="272" t="s">
        <v>499</v>
      </c>
      <c r="F479" s="273" t="s">
        <v>500</v>
      </c>
      <c r="G479" s="274" t="s">
        <v>223</v>
      </c>
      <c r="H479" s="275">
        <v>18.228000000000002</v>
      </c>
      <c r="I479" s="276"/>
      <c r="J479" s="277">
        <f>ROUND(I479*H479,2)</f>
        <v>0</v>
      </c>
      <c r="K479" s="278"/>
      <c r="L479" s="279"/>
      <c r="M479" s="280" t="s">
        <v>1</v>
      </c>
      <c r="N479" s="281" t="s">
        <v>40</v>
      </c>
      <c r="O479" s="92"/>
      <c r="P479" s="230">
        <f>O479*H479</f>
        <v>0</v>
      </c>
      <c r="Q479" s="230">
        <v>0.0015</v>
      </c>
      <c r="R479" s="230">
        <f>Q479*H479</f>
        <v>0.027342000000000002</v>
      </c>
      <c r="S479" s="230">
        <v>0</v>
      </c>
      <c r="T479" s="231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2" t="s">
        <v>171</v>
      </c>
      <c r="AT479" s="232" t="s">
        <v>253</v>
      </c>
      <c r="AU479" s="232" t="s">
        <v>83</v>
      </c>
      <c r="AY479" s="17" t="s">
        <v>147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7" t="s">
        <v>153</v>
      </c>
      <c r="BK479" s="233">
        <f>ROUND(I479*H479,2)</f>
        <v>0</v>
      </c>
      <c r="BL479" s="17" t="s">
        <v>153</v>
      </c>
      <c r="BM479" s="232" t="s">
        <v>501</v>
      </c>
    </row>
    <row r="480" s="2" customFormat="1">
      <c r="A480" s="38"/>
      <c r="B480" s="39"/>
      <c r="C480" s="40"/>
      <c r="D480" s="234" t="s">
        <v>154</v>
      </c>
      <c r="E480" s="40"/>
      <c r="F480" s="235" t="s">
        <v>500</v>
      </c>
      <c r="G480" s="40"/>
      <c r="H480" s="40"/>
      <c r="I480" s="236"/>
      <c r="J480" s="40"/>
      <c r="K480" s="40"/>
      <c r="L480" s="44"/>
      <c r="M480" s="237"/>
      <c r="N480" s="238"/>
      <c r="O480" s="92"/>
      <c r="P480" s="92"/>
      <c r="Q480" s="92"/>
      <c r="R480" s="92"/>
      <c r="S480" s="92"/>
      <c r="T480" s="93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154</v>
      </c>
      <c r="AU480" s="17" t="s">
        <v>83</v>
      </c>
    </row>
    <row r="481" s="13" customFormat="1">
      <c r="A481" s="13"/>
      <c r="B481" s="239"/>
      <c r="C481" s="240"/>
      <c r="D481" s="234" t="s">
        <v>155</v>
      </c>
      <c r="E481" s="241" t="s">
        <v>1</v>
      </c>
      <c r="F481" s="242" t="s">
        <v>502</v>
      </c>
      <c r="G481" s="240"/>
      <c r="H481" s="243">
        <v>18.228000000000002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155</v>
      </c>
      <c r="AU481" s="249" t="s">
        <v>83</v>
      </c>
      <c r="AV481" s="13" t="s">
        <v>83</v>
      </c>
      <c r="AW481" s="13" t="s">
        <v>30</v>
      </c>
      <c r="AX481" s="13" t="s">
        <v>73</v>
      </c>
      <c r="AY481" s="249" t="s">
        <v>147</v>
      </c>
    </row>
    <row r="482" s="15" customFormat="1">
      <c r="A482" s="15"/>
      <c r="B482" s="260"/>
      <c r="C482" s="261"/>
      <c r="D482" s="234" t="s">
        <v>155</v>
      </c>
      <c r="E482" s="262" t="s">
        <v>1</v>
      </c>
      <c r="F482" s="263" t="s">
        <v>163</v>
      </c>
      <c r="G482" s="261"/>
      <c r="H482" s="264">
        <v>18.228000000000002</v>
      </c>
      <c r="I482" s="265"/>
      <c r="J482" s="261"/>
      <c r="K482" s="261"/>
      <c r="L482" s="266"/>
      <c r="M482" s="267"/>
      <c r="N482" s="268"/>
      <c r="O482" s="268"/>
      <c r="P482" s="268"/>
      <c r="Q482" s="268"/>
      <c r="R482" s="268"/>
      <c r="S482" s="268"/>
      <c r="T482" s="269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0" t="s">
        <v>155</v>
      </c>
      <c r="AU482" s="270" t="s">
        <v>83</v>
      </c>
      <c r="AV482" s="15" t="s">
        <v>153</v>
      </c>
      <c r="AW482" s="15" t="s">
        <v>30</v>
      </c>
      <c r="AX482" s="15" t="s">
        <v>81</v>
      </c>
      <c r="AY482" s="270" t="s">
        <v>147</v>
      </c>
    </row>
    <row r="483" s="2" customFormat="1" ht="37.8" customHeight="1">
      <c r="A483" s="38"/>
      <c r="B483" s="39"/>
      <c r="C483" s="220" t="s">
        <v>503</v>
      </c>
      <c r="D483" s="220" t="s">
        <v>149</v>
      </c>
      <c r="E483" s="221" t="s">
        <v>504</v>
      </c>
      <c r="F483" s="222" t="s">
        <v>505</v>
      </c>
      <c r="G483" s="223" t="s">
        <v>223</v>
      </c>
      <c r="H483" s="224">
        <v>17.359999999999999</v>
      </c>
      <c r="I483" s="225"/>
      <c r="J483" s="226">
        <f>ROUND(I483*H483,2)</f>
        <v>0</v>
      </c>
      <c r="K483" s="227"/>
      <c r="L483" s="44"/>
      <c r="M483" s="228" t="s">
        <v>1</v>
      </c>
      <c r="N483" s="229" t="s">
        <v>40</v>
      </c>
      <c r="O483" s="92"/>
      <c r="P483" s="230">
        <f>O483*H483</f>
        <v>0</v>
      </c>
      <c r="Q483" s="230">
        <v>8.0000000000000007E-05</v>
      </c>
      <c r="R483" s="230">
        <f>Q483*H483</f>
        <v>0.0013888000000000002</v>
      </c>
      <c r="S483" s="230">
        <v>0</v>
      </c>
      <c r="T483" s="231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2" t="s">
        <v>153</v>
      </c>
      <c r="AT483" s="232" t="s">
        <v>149</v>
      </c>
      <c r="AU483" s="232" t="s">
        <v>83</v>
      </c>
      <c r="AY483" s="17" t="s">
        <v>147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7" t="s">
        <v>153</v>
      </c>
      <c r="BK483" s="233">
        <f>ROUND(I483*H483,2)</f>
        <v>0</v>
      </c>
      <c r="BL483" s="17" t="s">
        <v>153</v>
      </c>
      <c r="BM483" s="232" t="s">
        <v>506</v>
      </c>
    </row>
    <row r="484" s="2" customFormat="1">
      <c r="A484" s="38"/>
      <c r="B484" s="39"/>
      <c r="C484" s="40"/>
      <c r="D484" s="234" t="s">
        <v>154</v>
      </c>
      <c r="E484" s="40"/>
      <c r="F484" s="235" t="s">
        <v>505</v>
      </c>
      <c r="G484" s="40"/>
      <c r="H484" s="40"/>
      <c r="I484" s="236"/>
      <c r="J484" s="40"/>
      <c r="K484" s="40"/>
      <c r="L484" s="44"/>
      <c r="M484" s="237"/>
      <c r="N484" s="238"/>
      <c r="O484" s="92"/>
      <c r="P484" s="92"/>
      <c r="Q484" s="92"/>
      <c r="R484" s="92"/>
      <c r="S484" s="92"/>
      <c r="T484" s="93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154</v>
      </c>
      <c r="AU484" s="17" t="s">
        <v>83</v>
      </c>
    </row>
    <row r="485" s="2" customFormat="1" ht="21.75" customHeight="1">
      <c r="A485" s="38"/>
      <c r="B485" s="39"/>
      <c r="C485" s="220" t="s">
        <v>332</v>
      </c>
      <c r="D485" s="220" t="s">
        <v>149</v>
      </c>
      <c r="E485" s="221" t="s">
        <v>507</v>
      </c>
      <c r="F485" s="222" t="s">
        <v>508</v>
      </c>
      <c r="G485" s="223" t="s">
        <v>223</v>
      </c>
      <c r="H485" s="224">
        <v>36.488</v>
      </c>
      <c r="I485" s="225"/>
      <c r="J485" s="226">
        <f>ROUND(I485*H485,2)</f>
        <v>0</v>
      </c>
      <c r="K485" s="227"/>
      <c r="L485" s="44"/>
      <c r="M485" s="228" t="s">
        <v>1</v>
      </c>
      <c r="N485" s="229" t="s">
        <v>40</v>
      </c>
      <c r="O485" s="92"/>
      <c r="P485" s="230">
        <f>O485*H485</f>
        <v>0</v>
      </c>
      <c r="Q485" s="230">
        <v>0.016199999999999999</v>
      </c>
      <c r="R485" s="230">
        <f>Q485*H485</f>
        <v>0.59110560000000001</v>
      </c>
      <c r="S485" s="230">
        <v>0</v>
      </c>
      <c r="T485" s="231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2" t="s">
        <v>153</v>
      </c>
      <c r="AT485" s="232" t="s">
        <v>149</v>
      </c>
      <c r="AU485" s="232" t="s">
        <v>83</v>
      </c>
      <c r="AY485" s="17" t="s">
        <v>147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17" t="s">
        <v>153</v>
      </c>
      <c r="BK485" s="233">
        <f>ROUND(I485*H485,2)</f>
        <v>0</v>
      </c>
      <c r="BL485" s="17" t="s">
        <v>153</v>
      </c>
      <c r="BM485" s="232" t="s">
        <v>509</v>
      </c>
    </row>
    <row r="486" s="2" customFormat="1">
      <c r="A486" s="38"/>
      <c r="B486" s="39"/>
      <c r="C486" s="40"/>
      <c r="D486" s="234" t="s">
        <v>154</v>
      </c>
      <c r="E486" s="40"/>
      <c r="F486" s="235" t="s">
        <v>508</v>
      </c>
      <c r="G486" s="40"/>
      <c r="H486" s="40"/>
      <c r="I486" s="236"/>
      <c r="J486" s="40"/>
      <c r="K486" s="40"/>
      <c r="L486" s="44"/>
      <c r="M486" s="237"/>
      <c r="N486" s="238"/>
      <c r="O486" s="92"/>
      <c r="P486" s="92"/>
      <c r="Q486" s="92"/>
      <c r="R486" s="92"/>
      <c r="S486" s="92"/>
      <c r="T486" s="93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154</v>
      </c>
      <c r="AU486" s="17" t="s">
        <v>83</v>
      </c>
    </row>
    <row r="487" s="2" customFormat="1" ht="24.15" customHeight="1">
      <c r="A487" s="38"/>
      <c r="B487" s="39"/>
      <c r="C487" s="220" t="s">
        <v>510</v>
      </c>
      <c r="D487" s="220" t="s">
        <v>149</v>
      </c>
      <c r="E487" s="221" t="s">
        <v>511</v>
      </c>
      <c r="F487" s="222" t="s">
        <v>512</v>
      </c>
      <c r="G487" s="223" t="s">
        <v>223</v>
      </c>
      <c r="H487" s="224">
        <v>17.359999999999999</v>
      </c>
      <c r="I487" s="225"/>
      <c r="J487" s="226">
        <f>ROUND(I487*H487,2)</f>
        <v>0</v>
      </c>
      <c r="K487" s="227"/>
      <c r="L487" s="44"/>
      <c r="M487" s="228" t="s">
        <v>1</v>
      </c>
      <c r="N487" s="229" t="s">
        <v>40</v>
      </c>
      <c r="O487" s="92"/>
      <c r="P487" s="230">
        <f>O487*H487</f>
        <v>0</v>
      </c>
      <c r="Q487" s="230">
        <v>0.0057000000000000002</v>
      </c>
      <c r="R487" s="230">
        <f>Q487*H487</f>
        <v>0.098951999999999998</v>
      </c>
      <c r="S487" s="230">
        <v>0</v>
      </c>
      <c r="T487" s="231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2" t="s">
        <v>153</v>
      </c>
      <c r="AT487" s="232" t="s">
        <v>149</v>
      </c>
      <c r="AU487" s="232" t="s">
        <v>83</v>
      </c>
      <c r="AY487" s="17" t="s">
        <v>147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7" t="s">
        <v>153</v>
      </c>
      <c r="BK487" s="233">
        <f>ROUND(I487*H487,2)</f>
        <v>0</v>
      </c>
      <c r="BL487" s="17" t="s">
        <v>153</v>
      </c>
      <c r="BM487" s="232" t="s">
        <v>513</v>
      </c>
    </row>
    <row r="488" s="2" customFormat="1">
      <c r="A488" s="38"/>
      <c r="B488" s="39"/>
      <c r="C488" s="40"/>
      <c r="D488" s="234" t="s">
        <v>154</v>
      </c>
      <c r="E488" s="40"/>
      <c r="F488" s="235" t="s">
        <v>512</v>
      </c>
      <c r="G488" s="40"/>
      <c r="H488" s="40"/>
      <c r="I488" s="236"/>
      <c r="J488" s="40"/>
      <c r="K488" s="40"/>
      <c r="L488" s="44"/>
      <c r="M488" s="237"/>
      <c r="N488" s="238"/>
      <c r="O488" s="92"/>
      <c r="P488" s="92"/>
      <c r="Q488" s="92"/>
      <c r="R488" s="92"/>
      <c r="S488" s="92"/>
      <c r="T488" s="93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154</v>
      </c>
      <c r="AU488" s="17" t="s">
        <v>83</v>
      </c>
    </row>
    <row r="489" s="14" customFormat="1">
      <c r="A489" s="14"/>
      <c r="B489" s="250"/>
      <c r="C489" s="251"/>
      <c r="D489" s="234" t="s">
        <v>155</v>
      </c>
      <c r="E489" s="252" t="s">
        <v>1</v>
      </c>
      <c r="F489" s="253" t="s">
        <v>476</v>
      </c>
      <c r="G489" s="251"/>
      <c r="H489" s="252" t="s">
        <v>1</v>
      </c>
      <c r="I489" s="254"/>
      <c r="J489" s="251"/>
      <c r="K489" s="251"/>
      <c r="L489" s="255"/>
      <c r="M489" s="256"/>
      <c r="N489" s="257"/>
      <c r="O489" s="257"/>
      <c r="P489" s="257"/>
      <c r="Q489" s="257"/>
      <c r="R489" s="257"/>
      <c r="S489" s="257"/>
      <c r="T489" s="25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9" t="s">
        <v>155</v>
      </c>
      <c r="AU489" s="259" t="s">
        <v>83</v>
      </c>
      <c r="AV489" s="14" t="s">
        <v>81</v>
      </c>
      <c r="AW489" s="14" t="s">
        <v>30</v>
      </c>
      <c r="AX489" s="14" t="s">
        <v>73</v>
      </c>
      <c r="AY489" s="259" t="s">
        <v>147</v>
      </c>
    </row>
    <row r="490" s="13" customFormat="1">
      <c r="A490" s="13"/>
      <c r="B490" s="239"/>
      <c r="C490" s="240"/>
      <c r="D490" s="234" t="s">
        <v>155</v>
      </c>
      <c r="E490" s="241" t="s">
        <v>1</v>
      </c>
      <c r="F490" s="242" t="s">
        <v>477</v>
      </c>
      <c r="G490" s="240"/>
      <c r="H490" s="243">
        <v>17.359999999999999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155</v>
      </c>
      <c r="AU490" s="249" t="s">
        <v>83</v>
      </c>
      <c r="AV490" s="13" t="s">
        <v>83</v>
      </c>
      <c r="AW490" s="13" t="s">
        <v>30</v>
      </c>
      <c r="AX490" s="13" t="s">
        <v>73</v>
      </c>
      <c r="AY490" s="249" t="s">
        <v>147</v>
      </c>
    </row>
    <row r="491" s="15" customFormat="1">
      <c r="A491" s="15"/>
      <c r="B491" s="260"/>
      <c r="C491" s="261"/>
      <c r="D491" s="234" t="s">
        <v>155</v>
      </c>
      <c r="E491" s="262" t="s">
        <v>1</v>
      </c>
      <c r="F491" s="263" t="s">
        <v>163</v>
      </c>
      <c r="G491" s="261"/>
      <c r="H491" s="264">
        <v>17.359999999999999</v>
      </c>
      <c r="I491" s="265"/>
      <c r="J491" s="261"/>
      <c r="K491" s="261"/>
      <c r="L491" s="266"/>
      <c r="M491" s="267"/>
      <c r="N491" s="268"/>
      <c r="O491" s="268"/>
      <c r="P491" s="268"/>
      <c r="Q491" s="268"/>
      <c r="R491" s="268"/>
      <c r="S491" s="268"/>
      <c r="T491" s="269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0" t="s">
        <v>155</v>
      </c>
      <c r="AU491" s="270" t="s">
        <v>83</v>
      </c>
      <c r="AV491" s="15" t="s">
        <v>153</v>
      </c>
      <c r="AW491" s="15" t="s">
        <v>30</v>
      </c>
      <c r="AX491" s="15" t="s">
        <v>81</v>
      </c>
      <c r="AY491" s="270" t="s">
        <v>147</v>
      </c>
    </row>
    <row r="492" s="2" customFormat="1" ht="24.15" customHeight="1">
      <c r="A492" s="38"/>
      <c r="B492" s="39"/>
      <c r="C492" s="220" t="s">
        <v>338</v>
      </c>
      <c r="D492" s="220" t="s">
        <v>149</v>
      </c>
      <c r="E492" s="221" t="s">
        <v>514</v>
      </c>
      <c r="F492" s="222" t="s">
        <v>515</v>
      </c>
      <c r="G492" s="223" t="s">
        <v>223</v>
      </c>
      <c r="H492" s="224">
        <v>104.25100000000001</v>
      </c>
      <c r="I492" s="225"/>
      <c r="J492" s="226">
        <f>ROUND(I492*H492,2)</f>
        <v>0</v>
      </c>
      <c r="K492" s="227"/>
      <c r="L492" s="44"/>
      <c r="M492" s="228" t="s">
        <v>1</v>
      </c>
      <c r="N492" s="229" t="s">
        <v>40</v>
      </c>
      <c r="O492" s="92"/>
      <c r="P492" s="230">
        <f>O492*H492</f>
        <v>0</v>
      </c>
      <c r="Q492" s="230">
        <v>0.0028500000000000001</v>
      </c>
      <c r="R492" s="230">
        <f>Q492*H492</f>
        <v>0.29711535</v>
      </c>
      <c r="S492" s="230">
        <v>0</v>
      </c>
      <c r="T492" s="231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2" t="s">
        <v>153</v>
      </c>
      <c r="AT492" s="232" t="s">
        <v>149</v>
      </c>
      <c r="AU492" s="232" t="s">
        <v>83</v>
      </c>
      <c r="AY492" s="17" t="s">
        <v>147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7" t="s">
        <v>153</v>
      </c>
      <c r="BK492" s="233">
        <f>ROUND(I492*H492,2)</f>
        <v>0</v>
      </c>
      <c r="BL492" s="17" t="s">
        <v>153</v>
      </c>
      <c r="BM492" s="232" t="s">
        <v>516</v>
      </c>
    </row>
    <row r="493" s="2" customFormat="1">
      <c r="A493" s="38"/>
      <c r="B493" s="39"/>
      <c r="C493" s="40"/>
      <c r="D493" s="234" t="s">
        <v>154</v>
      </c>
      <c r="E493" s="40"/>
      <c r="F493" s="235" t="s">
        <v>515</v>
      </c>
      <c r="G493" s="40"/>
      <c r="H493" s="40"/>
      <c r="I493" s="236"/>
      <c r="J493" s="40"/>
      <c r="K493" s="40"/>
      <c r="L493" s="44"/>
      <c r="M493" s="237"/>
      <c r="N493" s="238"/>
      <c r="O493" s="92"/>
      <c r="P493" s="92"/>
      <c r="Q493" s="92"/>
      <c r="R493" s="92"/>
      <c r="S493" s="92"/>
      <c r="T493" s="93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154</v>
      </c>
      <c r="AU493" s="17" t="s">
        <v>83</v>
      </c>
    </row>
    <row r="494" s="13" customFormat="1">
      <c r="A494" s="13"/>
      <c r="B494" s="239"/>
      <c r="C494" s="240"/>
      <c r="D494" s="234" t="s">
        <v>155</v>
      </c>
      <c r="E494" s="241" t="s">
        <v>1</v>
      </c>
      <c r="F494" s="242" t="s">
        <v>472</v>
      </c>
      <c r="G494" s="240"/>
      <c r="H494" s="243">
        <v>120.218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155</v>
      </c>
      <c r="AU494" s="249" t="s">
        <v>83</v>
      </c>
      <c r="AV494" s="13" t="s">
        <v>83</v>
      </c>
      <c r="AW494" s="13" t="s">
        <v>30</v>
      </c>
      <c r="AX494" s="13" t="s">
        <v>73</v>
      </c>
      <c r="AY494" s="249" t="s">
        <v>147</v>
      </c>
    </row>
    <row r="495" s="14" customFormat="1">
      <c r="A495" s="14"/>
      <c r="B495" s="250"/>
      <c r="C495" s="251"/>
      <c r="D495" s="234" t="s">
        <v>155</v>
      </c>
      <c r="E495" s="252" t="s">
        <v>1</v>
      </c>
      <c r="F495" s="253" t="s">
        <v>310</v>
      </c>
      <c r="G495" s="251"/>
      <c r="H495" s="252" t="s">
        <v>1</v>
      </c>
      <c r="I495" s="254"/>
      <c r="J495" s="251"/>
      <c r="K495" s="251"/>
      <c r="L495" s="255"/>
      <c r="M495" s="256"/>
      <c r="N495" s="257"/>
      <c r="O495" s="257"/>
      <c r="P495" s="257"/>
      <c r="Q495" s="257"/>
      <c r="R495" s="257"/>
      <c r="S495" s="257"/>
      <c r="T495" s="25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9" t="s">
        <v>155</v>
      </c>
      <c r="AU495" s="259" t="s">
        <v>83</v>
      </c>
      <c r="AV495" s="14" t="s">
        <v>81</v>
      </c>
      <c r="AW495" s="14" t="s">
        <v>30</v>
      </c>
      <c r="AX495" s="14" t="s">
        <v>73</v>
      </c>
      <c r="AY495" s="259" t="s">
        <v>147</v>
      </c>
    </row>
    <row r="496" s="13" customFormat="1">
      <c r="A496" s="13"/>
      <c r="B496" s="239"/>
      <c r="C496" s="240"/>
      <c r="D496" s="234" t="s">
        <v>155</v>
      </c>
      <c r="E496" s="241" t="s">
        <v>1</v>
      </c>
      <c r="F496" s="242" t="s">
        <v>473</v>
      </c>
      <c r="G496" s="240"/>
      <c r="H496" s="243">
        <v>-24.670999999999999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9" t="s">
        <v>155</v>
      </c>
      <c r="AU496" s="249" t="s">
        <v>83</v>
      </c>
      <c r="AV496" s="13" t="s">
        <v>83</v>
      </c>
      <c r="AW496" s="13" t="s">
        <v>30</v>
      </c>
      <c r="AX496" s="13" t="s">
        <v>73</v>
      </c>
      <c r="AY496" s="249" t="s">
        <v>147</v>
      </c>
    </row>
    <row r="497" s="14" customFormat="1">
      <c r="A497" s="14"/>
      <c r="B497" s="250"/>
      <c r="C497" s="251"/>
      <c r="D497" s="234" t="s">
        <v>155</v>
      </c>
      <c r="E497" s="252" t="s">
        <v>1</v>
      </c>
      <c r="F497" s="253" t="s">
        <v>474</v>
      </c>
      <c r="G497" s="251"/>
      <c r="H497" s="252" t="s">
        <v>1</v>
      </c>
      <c r="I497" s="254"/>
      <c r="J497" s="251"/>
      <c r="K497" s="251"/>
      <c r="L497" s="255"/>
      <c r="M497" s="256"/>
      <c r="N497" s="257"/>
      <c r="O497" s="257"/>
      <c r="P497" s="257"/>
      <c r="Q497" s="257"/>
      <c r="R497" s="257"/>
      <c r="S497" s="257"/>
      <c r="T497" s="25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9" t="s">
        <v>155</v>
      </c>
      <c r="AU497" s="259" t="s">
        <v>83</v>
      </c>
      <c r="AV497" s="14" t="s">
        <v>81</v>
      </c>
      <c r="AW497" s="14" t="s">
        <v>30</v>
      </c>
      <c r="AX497" s="14" t="s">
        <v>73</v>
      </c>
      <c r="AY497" s="259" t="s">
        <v>147</v>
      </c>
    </row>
    <row r="498" s="13" customFormat="1">
      <c r="A498" s="13"/>
      <c r="B498" s="239"/>
      <c r="C498" s="240"/>
      <c r="D498" s="234" t="s">
        <v>155</v>
      </c>
      <c r="E498" s="241" t="s">
        <v>1</v>
      </c>
      <c r="F498" s="242" t="s">
        <v>475</v>
      </c>
      <c r="G498" s="240"/>
      <c r="H498" s="243">
        <v>8.7040000000000006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9" t="s">
        <v>155</v>
      </c>
      <c r="AU498" s="249" t="s">
        <v>83</v>
      </c>
      <c r="AV498" s="13" t="s">
        <v>83</v>
      </c>
      <c r="AW498" s="13" t="s">
        <v>30</v>
      </c>
      <c r="AX498" s="13" t="s">
        <v>73</v>
      </c>
      <c r="AY498" s="249" t="s">
        <v>147</v>
      </c>
    </row>
    <row r="499" s="15" customFormat="1">
      <c r="A499" s="15"/>
      <c r="B499" s="260"/>
      <c r="C499" s="261"/>
      <c r="D499" s="234" t="s">
        <v>155</v>
      </c>
      <c r="E499" s="262" t="s">
        <v>1</v>
      </c>
      <c r="F499" s="263" t="s">
        <v>163</v>
      </c>
      <c r="G499" s="261"/>
      <c r="H499" s="264">
        <v>104.25100000000001</v>
      </c>
      <c r="I499" s="265"/>
      <c r="J499" s="261"/>
      <c r="K499" s="261"/>
      <c r="L499" s="266"/>
      <c r="M499" s="267"/>
      <c r="N499" s="268"/>
      <c r="O499" s="268"/>
      <c r="P499" s="268"/>
      <c r="Q499" s="268"/>
      <c r="R499" s="268"/>
      <c r="S499" s="268"/>
      <c r="T499" s="269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0" t="s">
        <v>155</v>
      </c>
      <c r="AU499" s="270" t="s">
        <v>83</v>
      </c>
      <c r="AV499" s="15" t="s">
        <v>153</v>
      </c>
      <c r="AW499" s="15" t="s">
        <v>30</v>
      </c>
      <c r="AX499" s="15" t="s">
        <v>81</v>
      </c>
      <c r="AY499" s="270" t="s">
        <v>147</v>
      </c>
    </row>
    <row r="500" s="2" customFormat="1" ht="24.15" customHeight="1">
      <c r="A500" s="38"/>
      <c r="B500" s="39"/>
      <c r="C500" s="220" t="s">
        <v>517</v>
      </c>
      <c r="D500" s="220" t="s">
        <v>149</v>
      </c>
      <c r="E500" s="221" t="s">
        <v>518</v>
      </c>
      <c r="F500" s="222" t="s">
        <v>519</v>
      </c>
      <c r="G500" s="223" t="s">
        <v>223</v>
      </c>
      <c r="H500" s="224">
        <v>11.395</v>
      </c>
      <c r="I500" s="225"/>
      <c r="J500" s="226">
        <f>ROUND(I500*H500,2)</f>
        <v>0</v>
      </c>
      <c r="K500" s="227"/>
      <c r="L500" s="44"/>
      <c r="M500" s="228" t="s">
        <v>1</v>
      </c>
      <c r="N500" s="229" t="s">
        <v>40</v>
      </c>
      <c r="O500" s="92"/>
      <c r="P500" s="230">
        <f>O500*H500</f>
        <v>0</v>
      </c>
      <c r="Q500" s="230">
        <v>0.00025999999999999998</v>
      </c>
      <c r="R500" s="230">
        <f>Q500*H500</f>
        <v>0.0029626999999999995</v>
      </c>
      <c r="S500" s="230">
        <v>0</v>
      </c>
      <c r="T500" s="231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2" t="s">
        <v>153</v>
      </c>
      <c r="AT500" s="232" t="s">
        <v>149</v>
      </c>
      <c r="AU500" s="232" t="s">
        <v>83</v>
      </c>
      <c r="AY500" s="17" t="s">
        <v>147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7" t="s">
        <v>153</v>
      </c>
      <c r="BK500" s="233">
        <f>ROUND(I500*H500,2)</f>
        <v>0</v>
      </c>
      <c r="BL500" s="17" t="s">
        <v>153</v>
      </c>
      <c r="BM500" s="232" t="s">
        <v>520</v>
      </c>
    </row>
    <row r="501" s="2" customFormat="1">
      <c r="A501" s="38"/>
      <c r="B501" s="39"/>
      <c r="C501" s="40"/>
      <c r="D501" s="234" t="s">
        <v>154</v>
      </c>
      <c r="E501" s="40"/>
      <c r="F501" s="235" t="s">
        <v>519</v>
      </c>
      <c r="G501" s="40"/>
      <c r="H501" s="40"/>
      <c r="I501" s="236"/>
      <c r="J501" s="40"/>
      <c r="K501" s="40"/>
      <c r="L501" s="44"/>
      <c r="M501" s="237"/>
      <c r="N501" s="238"/>
      <c r="O501" s="92"/>
      <c r="P501" s="92"/>
      <c r="Q501" s="92"/>
      <c r="R501" s="92"/>
      <c r="S501" s="92"/>
      <c r="T501" s="93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154</v>
      </c>
      <c r="AU501" s="17" t="s">
        <v>83</v>
      </c>
    </row>
    <row r="502" s="13" customFormat="1">
      <c r="A502" s="13"/>
      <c r="B502" s="239"/>
      <c r="C502" s="240"/>
      <c r="D502" s="234" t="s">
        <v>155</v>
      </c>
      <c r="E502" s="241" t="s">
        <v>1</v>
      </c>
      <c r="F502" s="242" t="s">
        <v>521</v>
      </c>
      <c r="G502" s="240"/>
      <c r="H502" s="243">
        <v>11.395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155</v>
      </c>
      <c r="AU502" s="249" t="s">
        <v>83</v>
      </c>
      <c r="AV502" s="13" t="s">
        <v>83</v>
      </c>
      <c r="AW502" s="13" t="s">
        <v>30</v>
      </c>
      <c r="AX502" s="13" t="s">
        <v>73</v>
      </c>
      <c r="AY502" s="249" t="s">
        <v>147</v>
      </c>
    </row>
    <row r="503" s="15" customFormat="1">
      <c r="A503" s="15"/>
      <c r="B503" s="260"/>
      <c r="C503" s="261"/>
      <c r="D503" s="234" t="s">
        <v>155</v>
      </c>
      <c r="E503" s="262" t="s">
        <v>1</v>
      </c>
      <c r="F503" s="263" t="s">
        <v>163</v>
      </c>
      <c r="G503" s="261"/>
      <c r="H503" s="264">
        <v>11.395</v>
      </c>
      <c r="I503" s="265"/>
      <c r="J503" s="261"/>
      <c r="K503" s="261"/>
      <c r="L503" s="266"/>
      <c r="M503" s="267"/>
      <c r="N503" s="268"/>
      <c r="O503" s="268"/>
      <c r="P503" s="268"/>
      <c r="Q503" s="268"/>
      <c r="R503" s="268"/>
      <c r="S503" s="268"/>
      <c r="T503" s="26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70" t="s">
        <v>155</v>
      </c>
      <c r="AU503" s="270" t="s">
        <v>83</v>
      </c>
      <c r="AV503" s="15" t="s">
        <v>153</v>
      </c>
      <c r="AW503" s="15" t="s">
        <v>30</v>
      </c>
      <c r="AX503" s="15" t="s">
        <v>81</v>
      </c>
      <c r="AY503" s="270" t="s">
        <v>147</v>
      </c>
    </row>
    <row r="504" s="2" customFormat="1" ht="24.15" customHeight="1">
      <c r="A504" s="38"/>
      <c r="B504" s="39"/>
      <c r="C504" s="220" t="s">
        <v>342</v>
      </c>
      <c r="D504" s="220" t="s">
        <v>149</v>
      </c>
      <c r="E504" s="221" t="s">
        <v>522</v>
      </c>
      <c r="F504" s="222" t="s">
        <v>523</v>
      </c>
      <c r="G504" s="223" t="s">
        <v>223</v>
      </c>
      <c r="H504" s="224">
        <v>3.988</v>
      </c>
      <c r="I504" s="225"/>
      <c r="J504" s="226">
        <f>ROUND(I504*H504,2)</f>
        <v>0</v>
      </c>
      <c r="K504" s="227"/>
      <c r="L504" s="44"/>
      <c r="M504" s="228" t="s">
        <v>1</v>
      </c>
      <c r="N504" s="229" t="s">
        <v>40</v>
      </c>
      <c r="O504" s="92"/>
      <c r="P504" s="230">
        <f>O504*H504</f>
        <v>0</v>
      </c>
      <c r="Q504" s="230">
        <v>0.0089999999999999993</v>
      </c>
      <c r="R504" s="230">
        <f>Q504*H504</f>
        <v>0.035892</v>
      </c>
      <c r="S504" s="230">
        <v>0</v>
      </c>
      <c r="T504" s="231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2" t="s">
        <v>153</v>
      </c>
      <c r="AT504" s="232" t="s">
        <v>149</v>
      </c>
      <c r="AU504" s="232" t="s">
        <v>83</v>
      </c>
      <c r="AY504" s="17" t="s">
        <v>147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7" t="s">
        <v>153</v>
      </c>
      <c r="BK504" s="233">
        <f>ROUND(I504*H504,2)</f>
        <v>0</v>
      </c>
      <c r="BL504" s="17" t="s">
        <v>153</v>
      </c>
      <c r="BM504" s="232" t="s">
        <v>524</v>
      </c>
    </row>
    <row r="505" s="2" customFormat="1">
      <c r="A505" s="38"/>
      <c r="B505" s="39"/>
      <c r="C505" s="40"/>
      <c r="D505" s="234" t="s">
        <v>154</v>
      </c>
      <c r="E505" s="40"/>
      <c r="F505" s="235" t="s">
        <v>523</v>
      </c>
      <c r="G505" s="40"/>
      <c r="H505" s="40"/>
      <c r="I505" s="236"/>
      <c r="J505" s="40"/>
      <c r="K505" s="40"/>
      <c r="L505" s="44"/>
      <c r="M505" s="237"/>
      <c r="N505" s="238"/>
      <c r="O505" s="92"/>
      <c r="P505" s="92"/>
      <c r="Q505" s="92"/>
      <c r="R505" s="92"/>
      <c r="S505" s="92"/>
      <c r="T505" s="93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154</v>
      </c>
      <c r="AU505" s="17" t="s">
        <v>83</v>
      </c>
    </row>
    <row r="506" s="13" customFormat="1">
      <c r="A506" s="13"/>
      <c r="B506" s="239"/>
      <c r="C506" s="240"/>
      <c r="D506" s="234" t="s">
        <v>155</v>
      </c>
      <c r="E506" s="241" t="s">
        <v>1</v>
      </c>
      <c r="F506" s="242" t="s">
        <v>525</v>
      </c>
      <c r="G506" s="240"/>
      <c r="H506" s="243">
        <v>3.988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155</v>
      </c>
      <c r="AU506" s="249" t="s">
        <v>83</v>
      </c>
      <c r="AV506" s="13" t="s">
        <v>83</v>
      </c>
      <c r="AW506" s="13" t="s">
        <v>30</v>
      </c>
      <c r="AX506" s="13" t="s">
        <v>73</v>
      </c>
      <c r="AY506" s="249" t="s">
        <v>147</v>
      </c>
    </row>
    <row r="507" s="15" customFormat="1">
      <c r="A507" s="15"/>
      <c r="B507" s="260"/>
      <c r="C507" s="261"/>
      <c r="D507" s="234" t="s">
        <v>155</v>
      </c>
      <c r="E507" s="262" t="s">
        <v>1</v>
      </c>
      <c r="F507" s="263" t="s">
        <v>163</v>
      </c>
      <c r="G507" s="261"/>
      <c r="H507" s="264">
        <v>3.988</v>
      </c>
      <c r="I507" s="265"/>
      <c r="J507" s="261"/>
      <c r="K507" s="261"/>
      <c r="L507" s="266"/>
      <c r="M507" s="267"/>
      <c r="N507" s="268"/>
      <c r="O507" s="268"/>
      <c r="P507" s="268"/>
      <c r="Q507" s="268"/>
      <c r="R507" s="268"/>
      <c r="S507" s="268"/>
      <c r="T507" s="269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0" t="s">
        <v>155</v>
      </c>
      <c r="AU507" s="270" t="s">
        <v>83</v>
      </c>
      <c r="AV507" s="15" t="s">
        <v>153</v>
      </c>
      <c r="AW507" s="15" t="s">
        <v>30</v>
      </c>
      <c r="AX507" s="15" t="s">
        <v>81</v>
      </c>
      <c r="AY507" s="270" t="s">
        <v>147</v>
      </c>
    </row>
    <row r="508" s="2" customFormat="1" ht="33" customHeight="1">
      <c r="A508" s="38"/>
      <c r="B508" s="39"/>
      <c r="C508" s="220" t="s">
        <v>526</v>
      </c>
      <c r="D508" s="220" t="s">
        <v>149</v>
      </c>
      <c r="E508" s="221" t="s">
        <v>527</v>
      </c>
      <c r="F508" s="222" t="s">
        <v>528</v>
      </c>
      <c r="G508" s="223" t="s">
        <v>223</v>
      </c>
      <c r="H508" s="224">
        <v>11.395</v>
      </c>
      <c r="I508" s="225"/>
      <c r="J508" s="226">
        <f>ROUND(I508*H508,2)</f>
        <v>0</v>
      </c>
      <c r="K508" s="227"/>
      <c r="L508" s="44"/>
      <c r="M508" s="228" t="s">
        <v>1</v>
      </c>
      <c r="N508" s="229" t="s">
        <v>40</v>
      </c>
      <c r="O508" s="92"/>
      <c r="P508" s="230">
        <f>O508*H508</f>
        <v>0</v>
      </c>
      <c r="Q508" s="230">
        <v>0.0044099999999999999</v>
      </c>
      <c r="R508" s="230">
        <f>Q508*H508</f>
        <v>0.050251949999999997</v>
      </c>
      <c r="S508" s="230">
        <v>0</v>
      </c>
      <c r="T508" s="231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2" t="s">
        <v>153</v>
      </c>
      <c r="AT508" s="232" t="s">
        <v>149</v>
      </c>
      <c r="AU508" s="232" t="s">
        <v>83</v>
      </c>
      <c r="AY508" s="17" t="s">
        <v>147</v>
      </c>
      <c r="BE508" s="233">
        <f>IF(N508="základní",J508,0)</f>
        <v>0</v>
      </c>
      <c r="BF508" s="233">
        <f>IF(N508="snížená",J508,0)</f>
        <v>0</v>
      </c>
      <c r="BG508" s="233">
        <f>IF(N508="zákl. přenesená",J508,0)</f>
        <v>0</v>
      </c>
      <c r="BH508" s="233">
        <f>IF(N508="sníž. přenesená",J508,0)</f>
        <v>0</v>
      </c>
      <c r="BI508" s="233">
        <f>IF(N508="nulová",J508,0)</f>
        <v>0</v>
      </c>
      <c r="BJ508" s="17" t="s">
        <v>153</v>
      </c>
      <c r="BK508" s="233">
        <f>ROUND(I508*H508,2)</f>
        <v>0</v>
      </c>
      <c r="BL508" s="17" t="s">
        <v>153</v>
      </c>
      <c r="BM508" s="232" t="s">
        <v>529</v>
      </c>
    </row>
    <row r="509" s="2" customFormat="1">
      <c r="A509" s="38"/>
      <c r="B509" s="39"/>
      <c r="C509" s="40"/>
      <c r="D509" s="234" t="s">
        <v>154</v>
      </c>
      <c r="E509" s="40"/>
      <c r="F509" s="235" t="s">
        <v>528</v>
      </c>
      <c r="G509" s="40"/>
      <c r="H509" s="40"/>
      <c r="I509" s="236"/>
      <c r="J509" s="40"/>
      <c r="K509" s="40"/>
      <c r="L509" s="44"/>
      <c r="M509" s="237"/>
      <c r="N509" s="238"/>
      <c r="O509" s="92"/>
      <c r="P509" s="92"/>
      <c r="Q509" s="92"/>
      <c r="R509" s="92"/>
      <c r="S509" s="92"/>
      <c r="T509" s="93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154</v>
      </c>
      <c r="AU509" s="17" t="s">
        <v>83</v>
      </c>
    </row>
    <row r="510" s="13" customFormat="1">
      <c r="A510" s="13"/>
      <c r="B510" s="239"/>
      <c r="C510" s="240"/>
      <c r="D510" s="234" t="s">
        <v>155</v>
      </c>
      <c r="E510" s="241" t="s">
        <v>1</v>
      </c>
      <c r="F510" s="242" t="s">
        <v>521</v>
      </c>
      <c r="G510" s="240"/>
      <c r="H510" s="243">
        <v>11.395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155</v>
      </c>
      <c r="AU510" s="249" t="s">
        <v>83</v>
      </c>
      <c r="AV510" s="13" t="s">
        <v>83</v>
      </c>
      <c r="AW510" s="13" t="s">
        <v>30</v>
      </c>
      <c r="AX510" s="13" t="s">
        <v>73</v>
      </c>
      <c r="AY510" s="249" t="s">
        <v>147</v>
      </c>
    </row>
    <row r="511" s="15" customFormat="1">
      <c r="A511" s="15"/>
      <c r="B511" s="260"/>
      <c r="C511" s="261"/>
      <c r="D511" s="234" t="s">
        <v>155</v>
      </c>
      <c r="E511" s="262" t="s">
        <v>1</v>
      </c>
      <c r="F511" s="263" t="s">
        <v>163</v>
      </c>
      <c r="G511" s="261"/>
      <c r="H511" s="264">
        <v>11.395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0" t="s">
        <v>155</v>
      </c>
      <c r="AU511" s="270" t="s">
        <v>83</v>
      </c>
      <c r="AV511" s="15" t="s">
        <v>153</v>
      </c>
      <c r="AW511" s="15" t="s">
        <v>30</v>
      </c>
      <c r="AX511" s="15" t="s">
        <v>81</v>
      </c>
      <c r="AY511" s="270" t="s">
        <v>147</v>
      </c>
    </row>
    <row r="512" s="2" customFormat="1" ht="24.15" customHeight="1">
      <c r="A512" s="38"/>
      <c r="B512" s="39"/>
      <c r="C512" s="220" t="s">
        <v>346</v>
      </c>
      <c r="D512" s="220" t="s">
        <v>149</v>
      </c>
      <c r="E512" s="221" t="s">
        <v>530</v>
      </c>
      <c r="F512" s="222" t="s">
        <v>531</v>
      </c>
      <c r="G512" s="223" t="s">
        <v>223</v>
      </c>
      <c r="H512" s="224">
        <v>3.988</v>
      </c>
      <c r="I512" s="225"/>
      <c r="J512" s="226">
        <f>ROUND(I512*H512,2)</f>
        <v>0</v>
      </c>
      <c r="K512" s="227"/>
      <c r="L512" s="44"/>
      <c r="M512" s="228" t="s">
        <v>1</v>
      </c>
      <c r="N512" s="229" t="s">
        <v>40</v>
      </c>
      <c r="O512" s="92"/>
      <c r="P512" s="230">
        <f>O512*H512</f>
        <v>0</v>
      </c>
      <c r="Q512" s="230">
        <v>0.016199999999999999</v>
      </c>
      <c r="R512" s="230">
        <f>Q512*H512</f>
        <v>0.064605599999999999</v>
      </c>
      <c r="S512" s="230">
        <v>0</v>
      </c>
      <c r="T512" s="231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2" t="s">
        <v>153</v>
      </c>
      <c r="AT512" s="232" t="s">
        <v>149</v>
      </c>
      <c r="AU512" s="232" t="s">
        <v>83</v>
      </c>
      <c r="AY512" s="17" t="s">
        <v>147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7" t="s">
        <v>153</v>
      </c>
      <c r="BK512" s="233">
        <f>ROUND(I512*H512,2)</f>
        <v>0</v>
      </c>
      <c r="BL512" s="17" t="s">
        <v>153</v>
      </c>
      <c r="BM512" s="232" t="s">
        <v>532</v>
      </c>
    </row>
    <row r="513" s="2" customFormat="1">
      <c r="A513" s="38"/>
      <c r="B513" s="39"/>
      <c r="C513" s="40"/>
      <c r="D513" s="234" t="s">
        <v>154</v>
      </c>
      <c r="E513" s="40"/>
      <c r="F513" s="235" t="s">
        <v>531</v>
      </c>
      <c r="G513" s="40"/>
      <c r="H513" s="40"/>
      <c r="I513" s="236"/>
      <c r="J513" s="40"/>
      <c r="K513" s="40"/>
      <c r="L513" s="44"/>
      <c r="M513" s="237"/>
      <c r="N513" s="238"/>
      <c r="O513" s="92"/>
      <c r="P513" s="92"/>
      <c r="Q513" s="92"/>
      <c r="R513" s="92"/>
      <c r="S513" s="92"/>
      <c r="T513" s="93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154</v>
      </c>
      <c r="AU513" s="17" t="s">
        <v>83</v>
      </c>
    </row>
    <row r="514" s="13" customFormat="1">
      <c r="A514" s="13"/>
      <c r="B514" s="239"/>
      <c r="C514" s="240"/>
      <c r="D514" s="234" t="s">
        <v>155</v>
      </c>
      <c r="E514" s="241" t="s">
        <v>1</v>
      </c>
      <c r="F514" s="242" t="s">
        <v>525</v>
      </c>
      <c r="G514" s="240"/>
      <c r="H514" s="243">
        <v>3.988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155</v>
      </c>
      <c r="AU514" s="249" t="s">
        <v>83</v>
      </c>
      <c r="AV514" s="13" t="s">
        <v>83</v>
      </c>
      <c r="AW514" s="13" t="s">
        <v>30</v>
      </c>
      <c r="AX514" s="13" t="s">
        <v>73</v>
      </c>
      <c r="AY514" s="249" t="s">
        <v>147</v>
      </c>
    </row>
    <row r="515" s="15" customFormat="1">
      <c r="A515" s="15"/>
      <c r="B515" s="260"/>
      <c r="C515" s="261"/>
      <c r="D515" s="234" t="s">
        <v>155</v>
      </c>
      <c r="E515" s="262" t="s">
        <v>1</v>
      </c>
      <c r="F515" s="263" t="s">
        <v>163</v>
      </c>
      <c r="G515" s="261"/>
      <c r="H515" s="264">
        <v>3.988</v>
      </c>
      <c r="I515" s="265"/>
      <c r="J515" s="261"/>
      <c r="K515" s="261"/>
      <c r="L515" s="266"/>
      <c r="M515" s="267"/>
      <c r="N515" s="268"/>
      <c r="O515" s="268"/>
      <c r="P515" s="268"/>
      <c r="Q515" s="268"/>
      <c r="R515" s="268"/>
      <c r="S515" s="268"/>
      <c r="T515" s="269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0" t="s">
        <v>155</v>
      </c>
      <c r="AU515" s="270" t="s">
        <v>83</v>
      </c>
      <c r="AV515" s="15" t="s">
        <v>153</v>
      </c>
      <c r="AW515" s="15" t="s">
        <v>30</v>
      </c>
      <c r="AX515" s="15" t="s">
        <v>81</v>
      </c>
      <c r="AY515" s="270" t="s">
        <v>147</v>
      </c>
    </row>
    <row r="516" s="2" customFormat="1" ht="24.15" customHeight="1">
      <c r="A516" s="38"/>
      <c r="B516" s="39"/>
      <c r="C516" s="220" t="s">
        <v>533</v>
      </c>
      <c r="D516" s="220" t="s">
        <v>149</v>
      </c>
      <c r="E516" s="221" t="s">
        <v>534</v>
      </c>
      <c r="F516" s="222" t="s">
        <v>535</v>
      </c>
      <c r="G516" s="223" t="s">
        <v>223</v>
      </c>
      <c r="H516" s="224">
        <v>11.395</v>
      </c>
      <c r="I516" s="225"/>
      <c r="J516" s="226">
        <f>ROUND(I516*H516,2)</f>
        <v>0</v>
      </c>
      <c r="K516" s="227"/>
      <c r="L516" s="44"/>
      <c r="M516" s="228" t="s">
        <v>1</v>
      </c>
      <c r="N516" s="229" t="s">
        <v>40</v>
      </c>
      <c r="O516" s="92"/>
      <c r="P516" s="230">
        <f>O516*H516</f>
        <v>0</v>
      </c>
      <c r="Q516" s="230">
        <v>0.0028500000000000001</v>
      </c>
      <c r="R516" s="230">
        <f>Q516*H516</f>
        <v>0.032475749999999998</v>
      </c>
      <c r="S516" s="230">
        <v>0</v>
      </c>
      <c r="T516" s="231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2" t="s">
        <v>153</v>
      </c>
      <c r="AT516" s="232" t="s">
        <v>149</v>
      </c>
      <c r="AU516" s="232" t="s">
        <v>83</v>
      </c>
      <c r="AY516" s="17" t="s">
        <v>147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7" t="s">
        <v>153</v>
      </c>
      <c r="BK516" s="233">
        <f>ROUND(I516*H516,2)</f>
        <v>0</v>
      </c>
      <c r="BL516" s="17" t="s">
        <v>153</v>
      </c>
      <c r="BM516" s="232" t="s">
        <v>536</v>
      </c>
    </row>
    <row r="517" s="2" customFormat="1">
      <c r="A517" s="38"/>
      <c r="B517" s="39"/>
      <c r="C517" s="40"/>
      <c r="D517" s="234" t="s">
        <v>154</v>
      </c>
      <c r="E517" s="40"/>
      <c r="F517" s="235" t="s">
        <v>535</v>
      </c>
      <c r="G517" s="40"/>
      <c r="H517" s="40"/>
      <c r="I517" s="236"/>
      <c r="J517" s="40"/>
      <c r="K517" s="40"/>
      <c r="L517" s="44"/>
      <c r="M517" s="237"/>
      <c r="N517" s="238"/>
      <c r="O517" s="92"/>
      <c r="P517" s="92"/>
      <c r="Q517" s="92"/>
      <c r="R517" s="92"/>
      <c r="S517" s="92"/>
      <c r="T517" s="93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154</v>
      </c>
      <c r="AU517" s="17" t="s">
        <v>83</v>
      </c>
    </row>
    <row r="518" s="13" customFormat="1">
      <c r="A518" s="13"/>
      <c r="B518" s="239"/>
      <c r="C518" s="240"/>
      <c r="D518" s="234" t="s">
        <v>155</v>
      </c>
      <c r="E518" s="241" t="s">
        <v>1</v>
      </c>
      <c r="F518" s="242" t="s">
        <v>521</v>
      </c>
      <c r="G518" s="240"/>
      <c r="H518" s="243">
        <v>11.395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155</v>
      </c>
      <c r="AU518" s="249" t="s">
        <v>83</v>
      </c>
      <c r="AV518" s="13" t="s">
        <v>83</v>
      </c>
      <c r="AW518" s="13" t="s">
        <v>30</v>
      </c>
      <c r="AX518" s="13" t="s">
        <v>73</v>
      </c>
      <c r="AY518" s="249" t="s">
        <v>147</v>
      </c>
    </row>
    <row r="519" s="15" customFormat="1">
      <c r="A519" s="15"/>
      <c r="B519" s="260"/>
      <c r="C519" s="261"/>
      <c r="D519" s="234" t="s">
        <v>155</v>
      </c>
      <c r="E519" s="262" t="s">
        <v>1</v>
      </c>
      <c r="F519" s="263" t="s">
        <v>163</v>
      </c>
      <c r="G519" s="261"/>
      <c r="H519" s="264">
        <v>11.395</v>
      </c>
      <c r="I519" s="265"/>
      <c r="J519" s="261"/>
      <c r="K519" s="261"/>
      <c r="L519" s="266"/>
      <c r="M519" s="267"/>
      <c r="N519" s="268"/>
      <c r="O519" s="268"/>
      <c r="P519" s="268"/>
      <c r="Q519" s="268"/>
      <c r="R519" s="268"/>
      <c r="S519" s="268"/>
      <c r="T519" s="26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0" t="s">
        <v>155</v>
      </c>
      <c r="AU519" s="270" t="s">
        <v>83</v>
      </c>
      <c r="AV519" s="15" t="s">
        <v>153</v>
      </c>
      <c r="AW519" s="15" t="s">
        <v>30</v>
      </c>
      <c r="AX519" s="15" t="s">
        <v>81</v>
      </c>
      <c r="AY519" s="270" t="s">
        <v>147</v>
      </c>
    </row>
    <row r="520" s="2" customFormat="1" ht="33" customHeight="1">
      <c r="A520" s="38"/>
      <c r="B520" s="39"/>
      <c r="C520" s="220" t="s">
        <v>350</v>
      </c>
      <c r="D520" s="220" t="s">
        <v>149</v>
      </c>
      <c r="E520" s="221" t="s">
        <v>537</v>
      </c>
      <c r="F520" s="222" t="s">
        <v>538</v>
      </c>
      <c r="G520" s="223" t="s">
        <v>170</v>
      </c>
      <c r="H520" s="224">
        <v>1.8129999999999999</v>
      </c>
      <c r="I520" s="225"/>
      <c r="J520" s="226">
        <f>ROUND(I520*H520,2)</f>
        <v>0</v>
      </c>
      <c r="K520" s="227"/>
      <c r="L520" s="44"/>
      <c r="M520" s="228" t="s">
        <v>1</v>
      </c>
      <c r="N520" s="229" t="s">
        <v>40</v>
      </c>
      <c r="O520" s="92"/>
      <c r="P520" s="230">
        <f>O520*H520</f>
        <v>0</v>
      </c>
      <c r="Q520" s="230">
        <v>2.3010199999999998</v>
      </c>
      <c r="R520" s="230">
        <f>Q520*H520</f>
        <v>4.1717492599999995</v>
      </c>
      <c r="S520" s="230">
        <v>0</v>
      </c>
      <c r="T520" s="231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2" t="s">
        <v>153</v>
      </c>
      <c r="AT520" s="232" t="s">
        <v>149</v>
      </c>
      <c r="AU520" s="232" t="s">
        <v>83</v>
      </c>
      <c r="AY520" s="17" t="s">
        <v>147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7" t="s">
        <v>153</v>
      </c>
      <c r="BK520" s="233">
        <f>ROUND(I520*H520,2)</f>
        <v>0</v>
      </c>
      <c r="BL520" s="17" t="s">
        <v>153</v>
      </c>
      <c r="BM520" s="232" t="s">
        <v>539</v>
      </c>
    </row>
    <row r="521" s="2" customFormat="1">
      <c r="A521" s="38"/>
      <c r="B521" s="39"/>
      <c r="C521" s="40"/>
      <c r="D521" s="234" t="s">
        <v>154</v>
      </c>
      <c r="E521" s="40"/>
      <c r="F521" s="235" t="s">
        <v>538</v>
      </c>
      <c r="G521" s="40"/>
      <c r="H521" s="40"/>
      <c r="I521" s="236"/>
      <c r="J521" s="40"/>
      <c r="K521" s="40"/>
      <c r="L521" s="44"/>
      <c r="M521" s="237"/>
      <c r="N521" s="238"/>
      <c r="O521" s="92"/>
      <c r="P521" s="92"/>
      <c r="Q521" s="92"/>
      <c r="R521" s="92"/>
      <c r="S521" s="92"/>
      <c r="T521" s="93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154</v>
      </c>
      <c r="AU521" s="17" t="s">
        <v>83</v>
      </c>
    </row>
    <row r="522" s="13" customFormat="1">
      <c r="A522" s="13"/>
      <c r="B522" s="239"/>
      <c r="C522" s="240"/>
      <c r="D522" s="234" t="s">
        <v>155</v>
      </c>
      <c r="E522" s="241" t="s">
        <v>1</v>
      </c>
      <c r="F522" s="242" t="s">
        <v>540</v>
      </c>
      <c r="G522" s="240"/>
      <c r="H522" s="243">
        <v>1.8129999999999999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155</v>
      </c>
      <c r="AU522" s="249" t="s">
        <v>83</v>
      </c>
      <c r="AV522" s="13" t="s">
        <v>83</v>
      </c>
      <c r="AW522" s="13" t="s">
        <v>30</v>
      </c>
      <c r="AX522" s="13" t="s">
        <v>73</v>
      </c>
      <c r="AY522" s="249" t="s">
        <v>147</v>
      </c>
    </row>
    <row r="523" s="15" customFormat="1">
      <c r="A523" s="15"/>
      <c r="B523" s="260"/>
      <c r="C523" s="261"/>
      <c r="D523" s="234" t="s">
        <v>155</v>
      </c>
      <c r="E523" s="262" t="s">
        <v>1</v>
      </c>
      <c r="F523" s="263" t="s">
        <v>163</v>
      </c>
      <c r="G523" s="261"/>
      <c r="H523" s="264">
        <v>1.8129999999999999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0" t="s">
        <v>155</v>
      </c>
      <c r="AU523" s="270" t="s">
        <v>83</v>
      </c>
      <c r="AV523" s="15" t="s">
        <v>153</v>
      </c>
      <c r="AW523" s="15" t="s">
        <v>30</v>
      </c>
      <c r="AX523" s="15" t="s">
        <v>81</v>
      </c>
      <c r="AY523" s="270" t="s">
        <v>147</v>
      </c>
    </row>
    <row r="524" s="2" customFormat="1" ht="33" customHeight="1">
      <c r="A524" s="38"/>
      <c r="B524" s="39"/>
      <c r="C524" s="220" t="s">
        <v>541</v>
      </c>
      <c r="D524" s="220" t="s">
        <v>149</v>
      </c>
      <c r="E524" s="221" t="s">
        <v>542</v>
      </c>
      <c r="F524" s="222" t="s">
        <v>543</v>
      </c>
      <c r="G524" s="223" t="s">
        <v>170</v>
      </c>
      <c r="H524" s="224">
        <v>0.69399999999999995</v>
      </c>
      <c r="I524" s="225"/>
      <c r="J524" s="226">
        <f>ROUND(I524*H524,2)</f>
        <v>0</v>
      </c>
      <c r="K524" s="227"/>
      <c r="L524" s="44"/>
      <c r="M524" s="228" t="s">
        <v>1</v>
      </c>
      <c r="N524" s="229" t="s">
        <v>40</v>
      </c>
      <c r="O524" s="92"/>
      <c r="P524" s="230">
        <f>O524*H524</f>
        <v>0</v>
      </c>
      <c r="Q524" s="230">
        <v>2.3010199999999998</v>
      </c>
      <c r="R524" s="230">
        <f>Q524*H524</f>
        <v>1.5969078799999998</v>
      </c>
      <c r="S524" s="230">
        <v>0</v>
      </c>
      <c r="T524" s="231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2" t="s">
        <v>153</v>
      </c>
      <c r="AT524" s="232" t="s">
        <v>149</v>
      </c>
      <c r="AU524" s="232" t="s">
        <v>83</v>
      </c>
      <c r="AY524" s="17" t="s">
        <v>147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7" t="s">
        <v>153</v>
      </c>
      <c r="BK524" s="233">
        <f>ROUND(I524*H524,2)</f>
        <v>0</v>
      </c>
      <c r="BL524" s="17" t="s">
        <v>153</v>
      </c>
      <c r="BM524" s="232" t="s">
        <v>544</v>
      </c>
    </row>
    <row r="525" s="2" customFormat="1">
      <c r="A525" s="38"/>
      <c r="B525" s="39"/>
      <c r="C525" s="40"/>
      <c r="D525" s="234" t="s">
        <v>154</v>
      </c>
      <c r="E525" s="40"/>
      <c r="F525" s="235" t="s">
        <v>543</v>
      </c>
      <c r="G525" s="40"/>
      <c r="H525" s="40"/>
      <c r="I525" s="236"/>
      <c r="J525" s="40"/>
      <c r="K525" s="40"/>
      <c r="L525" s="44"/>
      <c r="M525" s="237"/>
      <c r="N525" s="238"/>
      <c r="O525" s="92"/>
      <c r="P525" s="92"/>
      <c r="Q525" s="92"/>
      <c r="R525" s="92"/>
      <c r="S525" s="92"/>
      <c r="T525" s="93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154</v>
      </c>
      <c r="AU525" s="17" t="s">
        <v>83</v>
      </c>
    </row>
    <row r="526" s="13" customFormat="1">
      <c r="A526" s="13"/>
      <c r="B526" s="239"/>
      <c r="C526" s="240"/>
      <c r="D526" s="234" t="s">
        <v>155</v>
      </c>
      <c r="E526" s="241" t="s">
        <v>1</v>
      </c>
      <c r="F526" s="242" t="s">
        <v>545</v>
      </c>
      <c r="G526" s="240"/>
      <c r="H526" s="243">
        <v>0.69399999999999995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155</v>
      </c>
      <c r="AU526" s="249" t="s">
        <v>83</v>
      </c>
      <c r="AV526" s="13" t="s">
        <v>83</v>
      </c>
      <c r="AW526" s="13" t="s">
        <v>30</v>
      </c>
      <c r="AX526" s="13" t="s">
        <v>73</v>
      </c>
      <c r="AY526" s="249" t="s">
        <v>147</v>
      </c>
    </row>
    <row r="527" s="15" customFormat="1">
      <c r="A527" s="15"/>
      <c r="B527" s="260"/>
      <c r="C527" s="261"/>
      <c r="D527" s="234" t="s">
        <v>155</v>
      </c>
      <c r="E527" s="262" t="s">
        <v>1</v>
      </c>
      <c r="F527" s="263" t="s">
        <v>163</v>
      </c>
      <c r="G527" s="261"/>
      <c r="H527" s="264">
        <v>0.69399999999999995</v>
      </c>
      <c r="I527" s="265"/>
      <c r="J527" s="261"/>
      <c r="K527" s="261"/>
      <c r="L527" s="266"/>
      <c r="M527" s="267"/>
      <c r="N527" s="268"/>
      <c r="O527" s="268"/>
      <c r="P527" s="268"/>
      <c r="Q527" s="268"/>
      <c r="R527" s="268"/>
      <c r="S527" s="268"/>
      <c r="T527" s="269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70" t="s">
        <v>155</v>
      </c>
      <c r="AU527" s="270" t="s">
        <v>83</v>
      </c>
      <c r="AV527" s="15" t="s">
        <v>153</v>
      </c>
      <c r="AW527" s="15" t="s">
        <v>30</v>
      </c>
      <c r="AX527" s="15" t="s">
        <v>81</v>
      </c>
      <c r="AY527" s="270" t="s">
        <v>147</v>
      </c>
    </row>
    <row r="528" s="2" customFormat="1" ht="24.15" customHeight="1">
      <c r="A528" s="38"/>
      <c r="B528" s="39"/>
      <c r="C528" s="220" t="s">
        <v>354</v>
      </c>
      <c r="D528" s="220" t="s">
        <v>149</v>
      </c>
      <c r="E528" s="221" t="s">
        <v>546</v>
      </c>
      <c r="F528" s="222" t="s">
        <v>547</v>
      </c>
      <c r="G528" s="223" t="s">
        <v>170</v>
      </c>
      <c r="H528" s="224">
        <v>0.26400000000000001</v>
      </c>
      <c r="I528" s="225"/>
      <c r="J528" s="226">
        <f>ROUND(I528*H528,2)</f>
        <v>0</v>
      </c>
      <c r="K528" s="227"/>
      <c r="L528" s="44"/>
      <c r="M528" s="228" t="s">
        <v>1</v>
      </c>
      <c r="N528" s="229" t="s">
        <v>40</v>
      </c>
      <c r="O528" s="92"/>
      <c r="P528" s="230">
        <f>O528*H528</f>
        <v>0</v>
      </c>
      <c r="Q528" s="230">
        <v>2.3010199999999998</v>
      </c>
      <c r="R528" s="230">
        <f>Q528*H528</f>
        <v>0.60746928</v>
      </c>
      <c r="S528" s="230">
        <v>0</v>
      </c>
      <c r="T528" s="231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32" t="s">
        <v>153</v>
      </c>
      <c r="AT528" s="232" t="s">
        <v>149</v>
      </c>
      <c r="AU528" s="232" t="s">
        <v>83</v>
      </c>
      <c r="AY528" s="17" t="s">
        <v>147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7" t="s">
        <v>153</v>
      </c>
      <c r="BK528" s="233">
        <f>ROUND(I528*H528,2)</f>
        <v>0</v>
      </c>
      <c r="BL528" s="17" t="s">
        <v>153</v>
      </c>
      <c r="BM528" s="232" t="s">
        <v>548</v>
      </c>
    </row>
    <row r="529" s="2" customFormat="1">
      <c r="A529" s="38"/>
      <c r="B529" s="39"/>
      <c r="C529" s="40"/>
      <c r="D529" s="234" t="s">
        <v>154</v>
      </c>
      <c r="E529" s="40"/>
      <c r="F529" s="235" t="s">
        <v>547</v>
      </c>
      <c r="G529" s="40"/>
      <c r="H529" s="40"/>
      <c r="I529" s="236"/>
      <c r="J529" s="40"/>
      <c r="K529" s="40"/>
      <c r="L529" s="44"/>
      <c r="M529" s="237"/>
      <c r="N529" s="238"/>
      <c r="O529" s="92"/>
      <c r="P529" s="92"/>
      <c r="Q529" s="92"/>
      <c r="R529" s="92"/>
      <c r="S529" s="92"/>
      <c r="T529" s="93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154</v>
      </c>
      <c r="AU529" s="17" t="s">
        <v>83</v>
      </c>
    </row>
    <row r="530" s="13" customFormat="1">
      <c r="A530" s="13"/>
      <c r="B530" s="239"/>
      <c r="C530" s="240"/>
      <c r="D530" s="234" t="s">
        <v>155</v>
      </c>
      <c r="E530" s="241" t="s">
        <v>1</v>
      </c>
      <c r="F530" s="242" t="s">
        <v>549</v>
      </c>
      <c r="G530" s="240"/>
      <c r="H530" s="243">
        <v>0.26400000000000001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9" t="s">
        <v>155</v>
      </c>
      <c r="AU530" s="249" t="s">
        <v>83</v>
      </c>
      <c r="AV530" s="13" t="s">
        <v>83</v>
      </c>
      <c r="AW530" s="13" t="s">
        <v>30</v>
      </c>
      <c r="AX530" s="13" t="s">
        <v>73</v>
      </c>
      <c r="AY530" s="249" t="s">
        <v>147</v>
      </c>
    </row>
    <row r="531" s="15" customFormat="1">
      <c r="A531" s="15"/>
      <c r="B531" s="260"/>
      <c r="C531" s="261"/>
      <c r="D531" s="234" t="s">
        <v>155</v>
      </c>
      <c r="E531" s="262" t="s">
        <v>1</v>
      </c>
      <c r="F531" s="263" t="s">
        <v>163</v>
      </c>
      <c r="G531" s="261"/>
      <c r="H531" s="264">
        <v>0.26400000000000001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0" t="s">
        <v>155</v>
      </c>
      <c r="AU531" s="270" t="s">
        <v>83</v>
      </c>
      <c r="AV531" s="15" t="s">
        <v>153</v>
      </c>
      <c r="AW531" s="15" t="s">
        <v>30</v>
      </c>
      <c r="AX531" s="15" t="s">
        <v>81</v>
      </c>
      <c r="AY531" s="270" t="s">
        <v>147</v>
      </c>
    </row>
    <row r="532" s="2" customFormat="1" ht="16.5" customHeight="1">
      <c r="A532" s="38"/>
      <c r="B532" s="39"/>
      <c r="C532" s="220" t="s">
        <v>550</v>
      </c>
      <c r="D532" s="220" t="s">
        <v>149</v>
      </c>
      <c r="E532" s="221" t="s">
        <v>551</v>
      </c>
      <c r="F532" s="222" t="s">
        <v>552</v>
      </c>
      <c r="G532" s="223" t="s">
        <v>223</v>
      </c>
      <c r="H532" s="224">
        <v>36.259999999999998</v>
      </c>
      <c r="I532" s="225"/>
      <c r="J532" s="226">
        <f>ROUND(I532*H532,2)</f>
        <v>0</v>
      </c>
      <c r="K532" s="227"/>
      <c r="L532" s="44"/>
      <c r="M532" s="228" t="s">
        <v>1</v>
      </c>
      <c r="N532" s="229" t="s">
        <v>40</v>
      </c>
      <c r="O532" s="92"/>
      <c r="P532" s="230">
        <f>O532*H532</f>
        <v>0</v>
      </c>
      <c r="Q532" s="230">
        <v>0.00012999999999999999</v>
      </c>
      <c r="R532" s="230">
        <f>Q532*H532</f>
        <v>0.0047137999999999998</v>
      </c>
      <c r="S532" s="230">
        <v>0</v>
      </c>
      <c r="T532" s="231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2" t="s">
        <v>153</v>
      </c>
      <c r="AT532" s="232" t="s">
        <v>149</v>
      </c>
      <c r="AU532" s="232" t="s">
        <v>83</v>
      </c>
      <c r="AY532" s="17" t="s">
        <v>147</v>
      </c>
      <c r="BE532" s="233">
        <f>IF(N532="základní",J532,0)</f>
        <v>0</v>
      </c>
      <c r="BF532" s="233">
        <f>IF(N532="snížená",J532,0)</f>
        <v>0</v>
      </c>
      <c r="BG532" s="233">
        <f>IF(N532="zákl. přenesená",J532,0)</f>
        <v>0</v>
      </c>
      <c r="BH532" s="233">
        <f>IF(N532="sníž. přenesená",J532,0)</f>
        <v>0</v>
      </c>
      <c r="BI532" s="233">
        <f>IF(N532="nulová",J532,0)</f>
        <v>0</v>
      </c>
      <c r="BJ532" s="17" t="s">
        <v>153</v>
      </c>
      <c r="BK532" s="233">
        <f>ROUND(I532*H532,2)</f>
        <v>0</v>
      </c>
      <c r="BL532" s="17" t="s">
        <v>153</v>
      </c>
      <c r="BM532" s="232" t="s">
        <v>553</v>
      </c>
    </row>
    <row r="533" s="2" customFormat="1">
      <c r="A533" s="38"/>
      <c r="B533" s="39"/>
      <c r="C533" s="40"/>
      <c r="D533" s="234" t="s">
        <v>154</v>
      </c>
      <c r="E533" s="40"/>
      <c r="F533" s="235" t="s">
        <v>552</v>
      </c>
      <c r="G533" s="40"/>
      <c r="H533" s="40"/>
      <c r="I533" s="236"/>
      <c r="J533" s="40"/>
      <c r="K533" s="40"/>
      <c r="L533" s="44"/>
      <c r="M533" s="237"/>
      <c r="N533" s="238"/>
      <c r="O533" s="92"/>
      <c r="P533" s="92"/>
      <c r="Q533" s="92"/>
      <c r="R533" s="92"/>
      <c r="S533" s="92"/>
      <c r="T533" s="93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154</v>
      </c>
      <c r="AU533" s="17" t="s">
        <v>83</v>
      </c>
    </row>
    <row r="534" s="13" customFormat="1">
      <c r="A534" s="13"/>
      <c r="B534" s="239"/>
      <c r="C534" s="240"/>
      <c r="D534" s="234" t="s">
        <v>155</v>
      </c>
      <c r="E534" s="241" t="s">
        <v>1</v>
      </c>
      <c r="F534" s="242" t="s">
        <v>554</v>
      </c>
      <c r="G534" s="240"/>
      <c r="H534" s="243">
        <v>36.259999999999998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155</v>
      </c>
      <c r="AU534" s="249" t="s">
        <v>83</v>
      </c>
      <c r="AV534" s="13" t="s">
        <v>83</v>
      </c>
      <c r="AW534" s="13" t="s">
        <v>30</v>
      </c>
      <c r="AX534" s="13" t="s">
        <v>73</v>
      </c>
      <c r="AY534" s="249" t="s">
        <v>147</v>
      </c>
    </row>
    <row r="535" s="15" customFormat="1">
      <c r="A535" s="15"/>
      <c r="B535" s="260"/>
      <c r="C535" s="261"/>
      <c r="D535" s="234" t="s">
        <v>155</v>
      </c>
      <c r="E535" s="262" t="s">
        <v>1</v>
      </c>
      <c r="F535" s="263" t="s">
        <v>163</v>
      </c>
      <c r="G535" s="261"/>
      <c r="H535" s="264">
        <v>36.259999999999998</v>
      </c>
      <c r="I535" s="265"/>
      <c r="J535" s="261"/>
      <c r="K535" s="261"/>
      <c r="L535" s="266"/>
      <c r="M535" s="267"/>
      <c r="N535" s="268"/>
      <c r="O535" s="268"/>
      <c r="P535" s="268"/>
      <c r="Q535" s="268"/>
      <c r="R535" s="268"/>
      <c r="S535" s="268"/>
      <c r="T535" s="26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0" t="s">
        <v>155</v>
      </c>
      <c r="AU535" s="270" t="s">
        <v>83</v>
      </c>
      <c r="AV535" s="15" t="s">
        <v>153</v>
      </c>
      <c r="AW535" s="15" t="s">
        <v>30</v>
      </c>
      <c r="AX535" s="15" t="s">
        <v>81</v>
      </c>
      <c r="AY535" s="270" t="s">
        <v>147</v>
      </c>
    </row>
    <row r="536" s="2" customFormat="1" ht="21.75" customHeight="1">
      <c r="A536" s="38"/>
      <c r="B536" s="39"/>
      <c r="C536" s="220" t="s">
        <v>362</v>
      </c>
      <c r="D536" s="220" t="s">
        <v>149</v>
      </c>
      <c r="E536" s="221" t="s">
        <v>555</v>
      </c>
      <c r="F536" s="222" t="s">
        <v>556</v>
      </c>
      <c r="G536" s="223" t="s">
        <v>223</v>
      </c>
      <c r="H536" s="224">
        <v>28.175000000000001</v>
      </c>
      <c r="I536" s="225"/>
      <c r="J536" s="226">
        <f>ROUND(I536*H536,2)</f>
        <v>0</v>
      </c>
      <c r="K536" s="227"/>
      <c r="L536" s="44"/>
      <c r="M536" s="228" t="s">
        <v>1</v>
      </c>
      <c r="N536" s="229" t="s">
        <v>40</v>
      </c>
      <c r="O536" s="92"/>
      <c r="P536" s="230">
        <f>O536*H536</f>
        <v>0</v>
      </c>
      <c r="Q536" s="230">
        <v>0.1837</v>
      </c>
      <c r="R536" s="230">
        <f>Q536*H536</f>
        <v>5.1757474999999999</v>
      </c>
      <c r="S536" s="230">
        <v>0</v>
      </c>
      <c r="T536" s="231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2" t="s">
        <v>153</v>
      </c>
      <c r="AT536" s="232" t="s">
        <v>149</v>
      </c>
      <c r="AU536" s="232" t="s">
        <v>83</v>
      </c>
      <c r="AY536" s="17" t="s">
        <v>147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7" t="s">
        <v>153</v>
      </c>
      <c r="BK536" s="233">
        <f>ROUND(I536*H536,2)</f>
        <v>0</v>
      </c>
      <c r="BL536" s="17" t="s">
        <v>153</v>
      </c>
      <c r="BM536" s="232" t="s">
        <v>557</v>
      </c>
    </row>
    <row r="537" s="2" customFormat="1">
      <c r="A537" s="38"/>
      <c r="B537" s="39"/>
      <c r="C537" s="40"/>
      <c r="D537" s="234" t="s">
        <v>154</v>
      </c>
      <c r="E537" s="40"/>
      <c r="F537" s="235" t="s">
        <v>556</v>
      </c>
      <c r="G537" s="40"/>
      <c r="H537" s="40"/>
      <c r="I537" s="236"/>
      <c r="J537" s="40"/>
      <c r="K537" s="40"/>
      <c r="L537" s="44"/>
      <c r="M537" s="237"/>
      <c r="N537" s="238"/>
      <c r="O537" s="92"/>
      <c r="P537" s="92"/>
      <c r="Q537" s="92"/>
      <c r="R537" s="92"/>
      <c r="S537" s="92"/>
      <c r="T537" s="93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154</v>
      </c>
      <c r="AU537" s="17" t="s">
        <v>83</v>
      </c>
    </row>
    <row r="538" s="14" customFormat="1">
      <c r="A538" s="14"/>
      <c r="B538" s="250"/>
      <c r="C538" s="251"/>
      <c r="D538" s="234" t="s">
        <v>155</v>
      </c>
      <c r="E538" s="252" t="s">
        <v>1</v>
      </c>
      <c r="F538" s="253" t="s">
        <v>193</v>
      </c>
      <c r="G538" s="251"/>
      <c r="H538" s="252" t="s">
        <v>1</v>
      </c>
      <c r="I538" s="254"/>
      <c r="J538" s="251"/>
      <c r="K538" s="251"/>
      <c r="L538" s="255"/>
      <c r="M538" s="256"/>
      <c r="N538" s="257"/>
      <c r="O538" s="257"/>
      <c r="P538" s="257"/>
      <c r="Q538" s="257"/>
      <c r="R538" s="257"/>
      <c r="S538" s="257"/>
      <c r="T538" s="25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9" t="s">
        <v>155</v>
      </c>
      <c r="AU538" s="259" t="s">
        <v>83</v>
      </c>
      <c r="AV538" s="14" t="s">
        <v>81</v>
      </c>
      <c r="AW538" s="14" t="s">
        <v>30</v>
      </c>
      <c r="AX538" s="14" t="s">
        <v>73</v>
      </c>
      <c r="AY538" s="259" t="s">
        <v>147</v>
      </c>
    </row>
    <row r="539" s="13" customFormat="1">
      <c r="A539" s="13"/>
      <c r="B539" s="239"/>
      <c r="C539" s="240"/>
      <c r="D539" s="234" t="s">
        <v>155</v>
      </c>
      <c r="E539" s="241" t="s">
        <v>1</v>
      </c>
      <c r="F539" s="242" t="s">
        <v>558</v>
      </c>
      <c r="G539" s="240"/>
      <c r="H539" s="243">
        <v>5.1799999999999997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155</v>
      </c>
      <c r="AU539" s="249" t="s">
        <v>83</v>
      </c>
      <c r="AV539" s="13" t="s">
        <v>83</v>
      </c>
      <c r="AW539" s="13" t="s">
        <v>30</v>
      </c>
      <c r="AX539" s="13" t="s">
        <v>73</v>
      </c>
      <c r="AY539" s="249" t="s">
        <v>147</v>
      </c>
    </row>
    <row r="540" s="13" customFormat="1">
      <c r="A540" s="13"/>
      <c r="B540" s="239"/>
      <c r="C540" s="240"/>
      <c r="D540" s="234" t="s">
        <v>155</v>
      </c>
      <c r="E540" s="241" t="s">
        <v>1</v>
      </c>
      <c r="F540" s="242" t="s">
        <v>233</v>
      </c>
      <c r="G540" s="240"/>
      <c r="H540" s="243">
        <v>22.995000000000001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155</v>
      </c>
      <c r="AU540" s="249" t="s">
        <v>83</v>
      </c>
      <c r="AV540" s="13" t="s">
        <v>83</v>
      </c>
      <c r="AW540" s="13" t="s">
        <v>30</v>
      </c>
      <c r="AX540" s="13" t="s">
        <v>73</v>
      </c>
      <c r="AY540" s="249" t="s">
        <v>147</v>
      </c>
    </row>
    <row r="541" s="15" customFormat="1">
      <c r="A541" s="15"/>
      <c r="B541" s="260"/>
      <c r="C541" s="261"/>
      <c r="D541" s="234" t="s">
        <v>155</v>
      </c>
      <c r="E541" s="262" t="s">
        <v>1</v>
      </c>
      <c r="F541" s="263" t="s">
        <v>163</v>
      </c>
      <c r="G541" s="261"/>
      <c r="H541" s="264">
        <v>28.175000000000001</v>
      </c>
      <c r="I541" s="265"/>
      <c r="J541" s="261"/>
      <c r="K541" s="261"/>
      <c r="L541" s="266"/>
      <c r="M541" s="267"/>
      <c r="N541" s="268"/>
      <c r="O541" s="268"/>
      <c r="P541" s="268"/>
      <c r="Q541" s="268"/>
      <c r="R541" s="268"/>
      <c r="S541" s="268"/>
      <c r="T541" s="269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0" t="s">
        <v>155</v>
      </c>
      <c r="AU541" s="270" t="s">
        <v>83</v>
      </c>
      <c r="AV541" s="15" t="s">
        <v>153</v>
      </c>
      <c r="AW541" s="15" t="s">
        <v>30</v>
      </c>
      <c r="AX541" s="15" t="s">
        <v>81</v>
      </c>
      <c r="AY541" s="270" t="s">
        <v>147</v>
      </c>
    </row>
    <row r="542" s="2" customFormat="1" ht="24.15" customHeight="1">
      <c r="A542" s="38"/>
      <c r="B542" s="39"/>
      <c r="C542" s="220" t="s">
        <v>559</v>
      </c>
      <c r="D542" s="220" t="s">
        <v>149</v>
      </c>
      <c r="E542" s="221" t="s">
        <v>560</v>
      </c>
      <c r="F542" s="222" t="s">
        <v>561</v>
      </c>
      <c r="G542" s="223" t="s">
        <v>152</v>
      </c>
      <c r="H542" s="224">
        <v>35.560000000000002</v>
      </c>
      <c r="I542" s="225"/>
      <c r="J542" s="226">
        <f>ROUND(I542*H542,2)</f>
        <v>0</v>
      </c>
      <c r="K542" s="227"/>
      <c r="L542" s="44"/>
      <c r="M542" s="228" t="s">
        <v>1</v>
      </c>
      <c r="N542" s="229" t="s">
        <v>40</v>
      </c>
      <c r="O542" s="92"/>
      <c r="P542" s="230">
        <f>O542*H542</f>
        <v>0</v>
      </c>
      <c r="Q542" s="230">
        <v>0.19663</v>
      </c>
      <c r="R542" s="230">
        <f>Q542*H542</f>
        <v>6.9921628</v>
      </c>
      <c r="S542" s="230">
        <v>0</v>
      </c>
      <c r="T542" s="231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2" t="s">
        <v>153</v>
      </c>
      <c r="AT542" s="232" t="s">
        <v>149</v>
      </c>
      <c r="AU542" s="232" t="s">
        <v>83</v>
      </c>
      <c r="AY542" s="17" t="s">
        <v>147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7" t="s">
        <v>153</v>
      </c>
      <c r="BK542" s="233">
        <f>ROUND(I542*H542,2)</f>
        <v>0</v>
      </c>
      <c r="BL542" s="17" t="s">
        <v>153</v>
      </c>
      <c r="BM542" s="232" t="s">
        <v>562</v>
      </c>
    </row>
    <row r="543" s="2" customFormat="1">
      <c r="A543" s="38"/>
      <c r="B543" s="39"/>
      <c r="C543" s="40"/>
      <c r="D543" s="234" t="s">
        <v>154</v>
      </c>
      <c r="E543" s="40"/>
      <c r="F543" s="235" t="s">
        <v>561</v>
      </c>
      <c r="G543" s="40"/>
      <c r="H543" s="40"/>
      <c r="I543" s="236"/>
      <c r="J543" s="40"/>
      <c r="K543" s="40"/>
      <c r="L543" s="44"/>
      <c r="M543" s="237"/>
      <c r="N543" s="238"/>
      <c r="O543" s="92"/>
      <c r="P543" s="92"/>
      <c r="Q543" s="92"/>
      <c r="R543" s="92"/>
      <c r="S543" s="92"/>
      <c r="T543" s="93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154</v>
      </c>
      <c r="AU543" s="17" t="s">
        <v>83</v>
      </c>
    </row>
    <row r="544" s="13" customFormat="1">
      <c r="A544" s="13"/>
      <c r="B544" s="239"/>
      <c r="C544" s="240"/>
      <c r="D544" s="234" t="s">
        <v>155</v>
      </c>
      <c r="E544" s="241" t="s">
        <v>1</v>
      </c>
      <c r="F544" s="242" t="s">
        <v>563</v>
      </c>
      <c r="G544" s="240"/>
      <c r="H544" s="243">
        <v>35.560000000000002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155</v>
      </c>
      <c r="AU544" s="249" t="s">
        <v>83</v>
      </c>
      <c r="AV544" s="13" t="s">
        <v>83</v>
      </c>
      <c r="AW544" s="13" t="s">
        <v>30</v>
      </c>
      <c r="AX544" s="13" t="s">
        <v>73</v>
      </c>
      <c r="AY544" s="249" t="s">
        <v>147</v>
      </c>
    </row>
    <row r="545" s="15" customFormat="1">
      <c r="A545" s="15"/>
      <c r="B545" s="260"/>
      <c r="C545" s="261"/>
      <c r="D545" s="234" t="s">
        <v>155</v>
      </c>
      <c r="E545" s="262" t="s">
        <v>1</v>
      </c>
      <c r="F545" s="263" t="s">
        <v>163</v>
      </c>
      <c r="G545" s="261"/>
      <c r="H545" s="264">
        <v>35.560000000000002</v>
      </c>
      <c r="I545" s="265"/>
      <c r="J545" s="261"/>
      <c r="K545" s="261"/>
      <c r="L545" s="266"/>
      <c r="M545" s="267"/>
      <c r="N545" s="268"/>
      <c r="O545" s="268"/>
      <c r="P545" s="268"/>
      <c r="Q545" s="268"/>
      <c r="R545" s="268"/>
      <c r="S545" s="268"/>
      <c r="T545" s="26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0" t="s">
        <v>155</v>
      </c>
      <c r="AU545" s="270" t="s">
        <v>83</v>
      </c>
      <c r="AV545" s="15" t="s">
        <v>153</v>
      </c>
      <c r="AW545" s="15" t="s">
        <v>30</v>
      </c>
      <c r="AX545" s="15" t="s">
        <v>81</v>
      </c>
      <c r="AY545" s="270" t="s">
        <v>147</v>
      </c>
    </row>
    <row r="546" s="2" customFormat="1" ht="24.15" customHeight="1">
      <c r="A546" s="38"/>
      <c r="B546" s="39"/>
      <c r="C546" s="220" t="s">
        <v>367</v>
      </c>
      <c r="D546" s="220" t="s">
        <v>149</v>
      </c>
      <c r="E546" s="221" t="s">
        <v>564</v>
      </c>
      <c r="F546" s="222" t="s">
        <v>565</v>
      </c>
      <c r="G546" s="223" t="s">
        <v>298</v>
      </c>
      <c r="H546" s="224">
        <v>5</v>
      </c>
      <c r="I546" s="225"/>
      <c r="J546" s="226">
        <f>ROUND(I546*H546,2)</f>
        <v>0</v>
      </c>
      <c r="K546" s="227"/>
      <c r="L546" s="44"/>
      <c r="M546" s="228" t="s">
        <v>1</v>
      </c>
      <c r="N546" s="229" t="s">
        <v>40</v>
      </c>
      <c r="O546" s="92"/>
      <c r="P546" s="230">
        <f>O546*H546</f>
        <v>0</v>
      </c>
      <c r="Q546" s="230">
        <v>0.00048000000000000001</v>
      </c>
      <c r="R546" s="230">
        <f>Q546*H546</f>
        <v>0.0024000000000000002</v>
      </c>
      <c r="S546" s="230">
        <v>0</v>
      </c>
      <c r="T546" s="231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32" t="s">
        <v>153</v>
      </c>
      <c r="AT546" s="232" t="s">
        <v>149</v>
      </c>
      <c r="AU546" s="232" t="s">
        <v>83</v>
      </c>
      <c r="AY546" s="17" t="s">
        <v>147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7" t="s">
        <v>153</v>
      </c>
      <c r="BK546" s="233">
        <f>ROUND(I546*H546,2)</f>
        <v>0</v>
      </c>
      <c r="BL546" s="17" t="s">
        <v>153</v>
      </c>
      <c r="BM546" s="232" t="s">
        <v>566</v>
      </c>
    </row>
    <row r="547" s="2" customFormat="1">
      <c r="A547" s="38"/>
      <c r="B547" s="39"/>
      <c r="C547" s="40"/>
      <c r="D547" s="234" t="s">
        <v>154</v>
      </c>
      <c r="E547" s="40"/>
      <c r="F547" s="235" t="s">
        <v>565</v>
      </c>
      <c r="G547" s="40"/>
      <c r="H547" s="40"/>
      <c r="I547" s="236"/>
      <c r="J547" s="40"/>
      <c r="K547" s="40"/>
      <c r="L547" s="44"/>
      <c r="M547" s="237"/>
      <c r="N547" s="238"/>
      <c r="O547" s="92"/>
      <c r="P547" s="92"/>
      <c r="Q547" s="92"/>
      <c r="R547" s="92"/>
      <c r="S547" s="92"/>
      <c r="T547" s="93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154</v>
      </c>
      <c r="AU547" s="17" t="s">
        <v>83</v>
      </c>
    </row>
    <row r="548" s="2" customFormat="1" ht="24.15" customHeight="1">
      <c r="A548" s="38"/>
      <c r="B548" s="39"/>
      <c r="C548" s="271" t="s">
        <v>567</v>
      </c>
      <c r="D548" s="271" t="s">
        <v>253</v>
      </c>
      <c r="E548" s="272" t="s">
        <v>568</v>
      </c>
      <c r="F548" s="273" t="s">
        <v>569</v>
      </c>
      <c r="G548" s="274" t="s">
        <v>298</v>
      </c>
      <c r="H548" s="275">
        <v>1</v>
      </c>
      <c r="I548" s="276"/>
      <c r="J548" s="277">
        <f>ROUND(I548*H548,2)</f>
        <v>0</v>
      </c>
      <c r="K548" s="278"/>
      <c r="L548" s="279"/>
      <c r="M548" s="280" t="s">
        <v>1</v>
      </c>
      <c r="N548" s="281" t="s">
        <v>40</v>
      </c>
      <c r="O548" s="92"/>
      <c r="P548" s="230">
        <f>O548*H548</f>
        <v>0</v>
      </c>
      <c r="Q548" s="230">
        <v>0.014579999999999999</v>
      </c>
      <c r="R548" s="230">
        <f>Q548*H548</f>
        <v>0.014579999999999999</v>
      </c>
      <c r="S548" s="230">
        <v>0</v>
      </c>
      <c r="T548" s="231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2" t="s">
        <v>171</v>
      </c>
      <c r="AT548" s="232" t="s">
        <v>253</v>
      </c>
      <c r="AU548" s="232" t="s">
        <v>83</v>
      </c>
      <c r="AY548" s="17" t="s">
        <v>147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7" t="s">
        <v>153</v>
      </c>
      <c r="BK548" s="233">
        <f>ROUND(I548*H548,2)</f>
        <v>0</v>
      </c>
      <c r="BL548" s="17" t="s">
        <v>153</v>
      </c>
      <c r="BM548" s="232" t="s">
        <v>570</v>
      </c>
    </row>
    <row r="549" s="2" customFormat="1">
      <c r="A549" s="38"/>
      <c r="B549" s="39"/>
      <c r="C549" s="40"/>
      <c r="D549" s="234" t="s">
        <v>154</v>
      </c>
      <c r="E549" s="40"/>
      <c r="F549" s="235" t="s">
        <v>569</v>
      </c>
      <c r="G549" s="40"/>
      <c r="H549" s="40"/>
      <c r="I549" s="236"/>
      <c r="J549" s="40"/>
      <c r="K549" s="40"/>
      <c r="L549" s="44"/>
      <c r="M549" s="237"/>
      <c r="N549" s="238"/>
      <c r="O549" s="92"/>
      <c r="P549" s="92"/>
      <c r="Q549" s="92"/>
      <c r="R549" s="92"/>
      <c r="S549" s="92"/>
      <c r="T549" s="93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154</v>
      </c>
      <c r="AU549" s="17" t="s">
        <v>83</v>
      </c>
    </row>
    <row r="550" s="2" customFormat="1" ht="24.15" customHeight="1">
      <c r="A550" s="38"/>
      <c r="B550" s="39"/>
      <c r="C550" s="271" t="s">
        <v>372</v>
      </c>
      <c r="D550" s="271" t="s">
        <v>253</v>
      </c>
      <c r="E550" s="272" t="s">
        <v>571</v>
      </c>
      <c r="F550" s="273" t="s">
        <v>572</v>
      </c>
      <c r="G550" s="274" t="s">
        <v>298</v>
      </c>
      <c r="H550" s="275">
        <v>2</v>
      </c>
      <c r="I550" s="276"/>
      <c r="J550" s="277">
        <f>ROUND(I550*H550,2)</f>
        <v>0</v>
      </c>
      <c r="K550" s="278"/>
      <c r="L550" s="279"/>
      <c r="M550" s="280" t="s">
        <v>1</v>
      </c>
      <c r="N550" s="281" t="s">
        <v>40</v>
      </c>
      <c r="O550" s="92"/>
      <c r="P550" s="230">
        <f>O550*H550</f>
        <v>0</v>
      </c>
      <c r="Q550" s="230">
        <v>0.014890000000000001</v>
      </c>
      <c r="R550" s="230">
        <f>Q550*H550</f>
        <v>0.029780000000000001</v>
      </c>
      <c r="S550" s="230">
        <v>0</v>
      </c>
      <c r="T550" s="231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2" t="s">
        <v>171</v>
      </c>
      <c r="AT550" s="232" t="s">
        <v>253</v>
      </c>
      <c r="AU550" s="232" t="s">
        <v>83</v>
      </c>
      <c r="AY550" s="17" t="s">
        <v>147</v>
      </c>
      <c r="BE550" s="233">
        <f>IF(N550="základní",J550,0)</f>
        <v>0</v>
      </c>
      <c r="BF550" s="233">
        <f>IF(N550="snížená",J550,0)</f>
        <v>0</v>
      </c>
      <c r="BG550" s="233">
        <f>IF(N550="zákl. přenesená",J550,0)</f>
        <v>0</v>
      </c>
      <c r="BH550" s="233">
        <f>IF(N550="sníž. přenesená",J550,0)</f>
        <v>0</v>
      </c>
      <c r="BI550" s="233">
        <f>IF(N550="nulová",J550,0)</f>
        <v>0</v>
      </c>
      <c r="BJ550" s="17" t="s">
        <v>153</v>
      </c>
      <c r="BK550" s="233">
        <f>ROUND(I550*H550,2)</f>
        <v>0</v>
      </c>
      <c r="BL550" s="17" t="s">
        <v>153</v>
      </c>
      <c r="BM550" s="232" t="s">
        <v>573</v>
      </c>
    </row>
    <row r="551" s="2" customFormat="1">
      <c r="A551" s="38"/>
      <c r="B551" s="39"/>
      <c r="C551" s="40"/>
      <c r="D551" s="234" t="s">
        <v>154</v>
      </c>
      <c r="E551" s="40"/>
      <c r="F551" s="235" t="s">
        <v>572</v>
      </c>
      <c r="G551" s="40"/>
      <c r="H551" s="40"/>
      <c r="I551" s="236"/>
      <c r="J551" s="40"/>
      <c r="K551" s="40"/>
      <c r="L551" s="44"/>
      <c r="M551" s="237"/>
      <c r="N551" s="238"/>
      <c r="O551" s="92"/>
      <c r="P551" s="92"/>
      <c r="Q551" s="92"/>
      <c r="R551" s="92"/>
      <c r="S551" s="92"/>
      <c r="T551" s="93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154</v>
      </c>
      <c r="AU551" s="17" t="s">
        <v>83</v>
      </c>
    </row>
    <row r="552" s="2" customFormat="1" ht="24.15" customHeight="1">
      <c r="A552" s="38"/>
      <c r="B552" s="39"/>
      <c r="C552" s="271" t="s">
        <v>574</v>
      </c>
      <c r="D552" s="271" t="s">
        <v>253</v>
      </c>
      <c r="E552" s="272" t="s">
        <v>575</v>
      </c>
      <c r="F552" s="273" t="s">
        <v>576</v>
      </c>
      <c r="G552" s="274" t="s">
        <v>298</v>
      </c>
      <c r="H552" s="275">
        <v>1</v>
      </c>
      <c r="I552" s="276"/>
      <c r="J552" s="277">
        <f>ROUND(I552*H552,2)</f>
        <v>0</v>
      </c>
      <c r="K552" s="278"/>
      <c r="L552" s="279"/>
      <c r="M552" s="280" t="s">
        <v>1</v>
      </c>
      <c r="N552" s="281" t="s">
        <v>40</v>
      </c>
      <c r="O552" s="92"/>
      <c r="P552" s="230">
        <f>O552*H552</f>
        <v>0</v>
      </c>
      <c r="Q552" s="230">
        <v>0.01553</v>
      </c>
      <c r="R552" s="230">
        <f>Q552*H552</f>
        <v>0.01553</v>
      </c>
      <c r="S552" s="230">
        <v>0</v>
      </c>
      <c r="T552" s="231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32" t="s">
        <v>171</v>
      </c>
      <c r="AT552" s="232" t="s">
        <v>253</v>
      </c>
      <c r="AU552" s="232" t="s">
        <v>83</v>
      </c>
      <c r="AY552" s="17" t="s">
        <v>147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7" t="s">
        <v>153</v>
      </c>
      <c r="BK552" s="233">
        <f>ROUND(I552*H552,2)</f>
        <v>0</v>
      </c>
      <c r="BL552" s="17" t="s">
        <v>153</v>
      </c>
      <c r="BM552" s="232" t="s">
        <v>577</v>
      </c>
    </row>
    <row r="553" s="2" customFormat="1">
      <c r="A553" s="38"/>
      <c r="B553" s="39"/>
      <c r="C553" s="40"/>
      <c r="D553" s="234" t="s">
        <v>154</v>
      </c>
      <c r="E553" s="40"/>
      <c r="F553" s="235" t="s">
        <v>576</v>
      </c>
      <c r="G553" s="40"/>
      <c r="H553" s="40"/>
      <c r="I553" s="236"/>
      <c r="J553" s="40"/>
      <c r="K553" s="40"/>
      <c r="L553" s="44"/>
      <c r="M553" s="237"/>
      <c r="N553" s="238"/>
      <c r="O553" s="92"/>
      <c r="P553" s="92"/>
      <c r="Q553" s="92"/>
      <c r="R553" s="92"/>
      <c r="S553" s="92"/>
      <c r="T553" s="93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154</v>
      </c>
      <c r="AU553" s="17" t="s">
        <v>83</v>
      </c>
    </row>
    <row r="554" s="2" customFormat="1" ht="24.15" customHeight="1">
      <c r="A554" s="38"/>
      <c r="B554" s="39"/>
      <c r="C554" s="271" t="s">
        <v>376</v>
      </c>
      <c r="D554" s="271" t="s">
        <v>253</v>
      </c>
      <c r="E554" s="272" t="s">
        <v>578</v>
      </c>
      <c r="F554" s="273" t="s">
        <v>579</v>
      </c>
      <c r="G554" s="274" t="s">
        <v>298</v>
      </c>
      <c r="H554" s="275">
        <v>1</v>
      </c>
      <c r="I554" s="276"/>
      <c r="J554" s="277">
        <f>ROUND(I554*H554,2)</f>
        <v>0</v>
      </c>
      <c r="K554" s="278"/>
      <c r="L554" s="279"/>
      <c r="M554" s="280" t="s">
        <v>1</v>
      </c>
      <c r="N554" s="281" t="s">
        <v>40</v>
      </c>
      <c r="O554" s="92"/>
      <c r="P554" s="230">
        <f>O554*H554</f>
        <v>0</v>
      </c>
      <c r="Q554" s="230">
        <v>0.017930000000000001</v>
      </c>
      <c r="R554" s="230">
        <f>Q554*H554</f>
        <v>0.017930000000000001</v>
      </c>
      <c r="S554" s="230">
        <v>0</v>
      </c>
      <c r="T554" s="231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32" t="s">
        <v>171</v>
      </c>
      <c r="AT554" s="232" t="s">
        <v>253</v>
      </c>
      <c r="AU554" s="232" t="s">
        <v>83</v>
      </c>
      <c r="AY554" s="17" t="s">
        <v>147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7" t="s">
        <v>153</v>
      </c>
      <c r="BK554" s="233">
        <f>ROUND(I554*H554,2)</f>
        <v>0</v>
      </c>
      <c r="BL554" s="17" t="s">
        <v>153</v>
      </c>
      <c r="BM554" s="232" t="s">
        <v>580</v>
      </c>
    </row>
    <row r="555" s="2" customFormat="1">
      <c r="A555" s="38"/>
      <c r="B555" s="39"/>
      <c r="C555" s="40"/>
      <c r="D555" s="234" t="s">
        <v>154</v>
      </c>
      <c r="E555" s="40"/>
      <c r="F555" s="235" t="s">
        <v>579</v>
      </c>
      <c r="G555" s="40"/>
      <c r="H555" s="40"/>
      <c r="I555" s="236"/>
      <c r="J555" s="40"/>
      <c r="K555" s="40"/>
      <c r="L555" s="44"/>
      <c r="M555" s="237"/>
      <c r="N555" s="238"/>
      <c r="O555" s="92"/>
      <c r="P555" s="92"/>
      <c r="Q555" s="92"/>
      <c r="R555" s="92"/>
      <c r="S555" s="92"/>
      <c r="T555" s="93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154</v>
      </c>
      <c r="AU555" s="17" t="s">
        <v>83</v>
      </c>
    </row>
    <row r="556" s="12" customFormat="1" ht="22.8" customHeight="1">
      <c r="A556" s="12"/>
      <c r="B556" s="204"/>
      <c r="C556" s="205"/>
      <c r="D556" s="206" t="s">
        <v>72</v>
      </c>
      <c r="E556" s="218" t="s">
        <v>171</v>
      </c>
      <c r="F556" s="218" t="s">
        <v>581</v>
      </c>
      <c r="G556" s="205"/>
      <c r="H556" s="205"/>
      <c r="I556" s="208"/>
      <c r="J556" s="219">
        <f>BK556</f>
        <v>0</v>
      </c>
      <c r="K556" s="205"/>
      <c r="L556" s="210"/>
      <c r="M556" s="211"/>
      <c r="N556" s="212"/>
      <c r="O556" s="212"/>
      <c r="P556" s="213">
        <f>SUM(P557:P643)</f>
        <v>0</v>
      </c>
      <c r="Q556" s="212"/>
      <c r="R556" s="213">
        <f>SUM(R557:R643)</f>
        <v>11.024666400000001</v>
      </c>
      <c r="S556" s="212"/>
      <c r="T556" s="214">
        <f>SUM(T557:T643)</f>
        <v>2.1600000000000001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15" t="s">
        <v>81</v>
      </c>
      <c r="AT556" s="216" t="s">
        <v>72</v>
      </c>
      <c r="AU556" s="216" t="s">
        <v>81</v>
      </c>
      <c r="AY556" s="215" t="s">
        <v>147</v>
      </c>
      <c r="BK556" s="217">
        <f>SUM(BK557:BK643)</f>
        <v>0</v>
      </c>
    </row>
    <row r="557" s="2" customFormat="1" ht="24.15" customHeight="1">
      <c r="A557" s="38"/>
      <c r="B557" s="39"/>
      <c r="C557" s="220" t="s">
        <v>582</v>
      </c>
      <c r="D557" s="220" t="s">
        <v>149</v>
      </c>
      <c r="E557" s="221" t="s">
        <v>583</v>
      </c>
      <c r="F557" s="222" t="s">
        <v>584</v>
      </c>
      <c r="G557" s="223" t="s">
        <v>152</v>
      </c>
      <c r="H557" s="224">
        <v>67</v>
      </c>
      <c r="I557" s="225"/>
      <c r="J557" s="226">
        <f>ROUND(I557*H557,2)</f>
        <v>0</v>
      </c>
      <c r="K557" s="227"/>
      <c r="L557" s="44"/>
      <c r="M557" s="228" t="s">
        <v>1</v>
      </c>
      <c r="N557" s="229" t="s">
        <v>40</v>
      </c>
      <c r="O557" s="92"/>
      <c r="P557" s="230">
        <f>O557*H557</f>
        <v>0</v>
      </c>
      <c r="Q557" s="230">
        <v>0</v>
      </c>
      <c r="R557" s="230">
        <f>Q557*H557</f>
        <v>0</v>
      </c>
      <c r="S557" s="230">
        <v>0</v>
      </c>
      <c r="T557" s="231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2" t="s">
        <v>153</v>
      </c>
      <c r="AT557" s="232" t="s">
        <v>149</v>
      </c>
      <c r="AU557" s="232" t="s">
        <v>83</v>
      </c>
      <c r="AY557" s="17" t="s">
        <v>147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7" t="s">
        <v>153</v>
      </c>
      <c r="BK557" s="233">
        <f>ROUND(I557*H557,2)</f>
        <v>0</v>
      </c>
      <c r="BL557" s="17" t="s">
        <v>153</v>
      </c>
      <c r="BM557" s="232" t="s">
        <v>585</v>
      </c>
    </row>
    <row r="558" s="2" customFormat="1">
      <c r="A558" s="38"/>
      <c r="B558" s="39"/>
      <c r="C558" s="40"/>
      <c r="D558" s="234" t="s">
        <v>154</v>
      </c>
      <c r="E558" s="40"/>
      <c r="F558" s="235" t="s">
        <v>584</v>
      </c>
      <c r="G558" s="40"/>
      <c r="H558" s="40"/>
      <c r="I558" s="236"/>
      <c r="J558" s="40"/>
      <c r="K558" s="40"/>
      <c r="L558" s="44"/>
      <c r="M558" s="237"/>
      <c r="N558" s="238"/>
      <c r="O558" s="92"/>
      <c r="P558" s="92"/>
      <c r="Q558" s="92"/>
      <c r="R558" s="92"/>
      <c r="S558" s="92"/>
      <c r="T558" s="93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154</v>
      </c>
      <c r="AU558" s="17" t="s">
        <v>83</v>
      </c>
    </row>
    <row r="559" s="2" customFormat="1" ht="24.15" customHeight="1">
      <c r="A559" s="38"/>
      <c r="B559" s="39"/>
      <c r="C559" s="271" t="s">
        <v>381</v>
      </c>
      <c r="D559" s="271" t="s">
        <v>253</v>
      </c>
      <c r="E559" s="272" t="s">
        <v>586</v>
      </c>
      <c r="F559" s="273" t="s">
        <v>587</v>
      </c>
      <c r="G559" s="274" t="s">
        <v>152</v>
      </c>
      <c r="H559" s="275">
        <v>68.004999999999995</v>
      </c>
      <c r="I559" s="276"/>
      <c r="J559" s="277">
        <f>ROUND(I559*H559,2)</f>
        <v>0</v>
      </c>
      <c r="K559" s="278"/>
      <c r="L559" s="279"/>
      <c r="M559" s="280" t="s">
        <v>1</v>
      </c>
      <c r="N559" s="281" t="s">
        <v>40</v>
      </c>
      <c r="O559" s="92"/>
      <c r="P559" s="230">
        <f>O559*H559</f>
        <v>0</v>
      </c>
      <c r="Q559" s="230">
        <v>0.00027999999999999998</v>
      </c>
      <c r="R559" s="230">
        <f>Q559*H559</f>
        <v>0.019041399999999997</v>
      </c>
      <c r="S559" s="230">
        <v>0</v>
      </c>
      <c r="T559" s="231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2" t="s">
        <v>171</v>
      </c>
      <c r="AT559" s="232" t="s">
        <v>253</v>
      </c>
      <c r="AU559" s="232" t="s">
        <v>83</v>
      </c>
      <c r="AY559" s="17" t="s">
        <v>147</v>
      </c>
      <c r="BE559" s="233">
        <f>IF(N559="základní",J559,0)</f>
        <v>0</v>
      </c>
      <c r="BF559" s="233">
        <f>IF(N559="snížená",J559,0)</f>
        <v>0</v>
      </c>
      <c r="BG559" s="233">
        <f>IF(N559="zákl. přenesená",J559,0)</f>
        <v>0</v>
      </c>
      <c r="BH559" s="233">
        <f>IF(N559="sníž. přenesená",J559,0)</f>
        <v>0</v>
      </c>
      <c r="BI559" s="233">
        <f>IF(N559="nulová",J559,0)</f>
        <v>0</v>
      </c>
      <c r="BJ559" s="17" t="s">
        <v>153</v>
      </c>
      <c r="BK559" s="233">
        <f>ROUND(I559*H559,2)</f>
        <v>0</v>
      </c>
      <c r="BL559" s="17" t="s">
        <v>153</v>
      </c>
      <c r="BM559" s="232" t="s">
        <v>588</v>
      </c>
    </row>
    <row r="560" s="2" customFormat="1">
      <c r="A560" s="38"/>
      <c r="B560" s="39"/>
      <c r="C560" s="40"/>
      <c r="D560" s="234" t="s">
        <v>154</v>
      </c>
      <c r="E560" s="40"/>
      <c r="F560" s="235" t="s">
        <v>587</v>
      </c>
      <c r="G560" s="40"/>
      <c r="H560" s="40"/>
      <c r="I560" s="236"/>
      <c r="J560" s="40"/>
      <c r="K560" s="40"/>
      <c r="L560" s="44"/>
      <c r="M560" s="237"/>
      <c r="N560" s="238"/>
      <c r="O560" s="92"/>
      <c r="P560" s="92"/>
      <c r="Q560" s="92"/>
      <c r="R560" s="92"/>
      <c r="S560" s="92"/>
      <c r="T560" s="93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154</v>
      </c>
      <c r="AU560" s="17" t="s">
        <v>83</v>
      </c>
    </row>
    <row r="561" s="13" customFormat="1">
      <c r="A561" s="13"/>
      <c r="B561" s="239"/>
      <c r="C561" s="240"/>
      <c r="D561" s="234" t="s">
        <v>155</v>
      </c>
      <c r="E561" s="241" t="s">
        <v>1</v>
      </c>
      <c r="F561" s="242" t="s">
        <v>589</v>
      </c>
      <c r="G561" s="240"/>
      <c r="H561" s="243">
        <v>68.004999999999995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155</v>
      </c>
      <c r="AU561" s="249" t="s">
        <v>83</v>
      </c>
      <c r="AV561" s="13" t="s">
        <v>83</v>
      </c>
      <c r="AW561" s="13" t="s">
        <v>30</v>
      </c>
      <c r="AX561" s="13" t="s">
        <v>73</v>
      </c>
      <c r="AY561" s="249" t="s">
        <v>147</v>
      </c>
    </row>
    <row r="562" s="15" customFormat="1">
      <c r="A562" s="15"/>
      <c r="B562" s="260"/>
      <c r="C562" s="261"/>
      <c r="D562" s="234" t="s">
        <v>155</v>
      </c>
      <c r="E562" s="262" t="s">
        <v>1</v>
      </c>
      <c r="F562" s="263" t="s">
        <v>163</v>
      </c>
      <c r="G562" s="261"/>
      <c r="H562" s="264">
        <v>68.004999999999995</v>
      </c>
      <c r="I562" s="265"/>
      <c r="J562" s="261"/>
      <c r="K562" s="261"/>
      <c r="L562" s="266"/>
      <c r="M562" s="267"/>
      <c r="N562" s="268"/>
      <c r="O562" s="268"/>
      <c r="P562" s="268"/>
      <c r="Q562" s="268"/>
      <c r="R562" s="268"/>
      <c r="S562" s="268"/>
      <c r="T562" s="269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0" t="s">
        <v>155</v>
      </c>
      <c r="AU562" s="270" t="s">
        <v>83</v>
      </c>
      <c r="AV562" s="15" t="s">
        <v>153</v>
      </c>
      <c r="AW562" s="15" t="s">
        <v>30</v>
      </c>
      <c r="AX562" s="15" t="s">
        <v>81</v>
      </c>
      <c r="AY562" s="270" t="s">
        <v>147</v>
      </c>
    </row>
    <row r="563" s="2" customFormat="1" ht="24.15" customHeight="1">
      <c r="A563" s="38"/>
      <c r="B563" s="39"/>
      <c r="C563" s="220" t="s">
        <v>590</v>
      </c>
      <c r="D563" s="220" t="s">
        <v>149</v>
      </c>
      <c r="E563" s="221" t="s">
        <v>591</v>
      </c>
      <c r="F563" s="222" t="s">
        <v>592</v>
      </c>
      <c r="G563" s="223" t="s">
        <v>152</v>
      </c>
      <c r="H563" s="224">
        <v>38</v>
      </c>
      <c r="I563" s="225"/>
      <c r="J563" s="226">
        <f>ROUND(I563*H563,2)</f>
        <v>0</v>
      </c>
      <c r="K563" s="227"/>
      <c r="L563" s="44"/>
      <c r="M563" s="228" t="s">
        <v>1</v>
      </c>
      <c r="N563" s="229" t="s">
        <v>40</v>
      </c>
      <c r="O563" s="92"/>
      <c r="P563" s="230">
        <f>O563*H563</f>
        <v>0</v>
      </c>
      <c r="Q563" s="230">
        <v>0.0074599999999999996</v>
      </c>
      <c r="R563" s="230">
        <f>Q563*H563</f>
        <v>0.28348000000000001</v>
      </c>
      <c r="S563" s="230">
        <v>0</v>
      </c>
      <c r="T563" s="231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32" t="s">
        <v>153</v>
      </c>
      <c r="AT563" s="232" t="s">
        <v>149</v>
      </c>
      <c r="AU563" s="232" t="s">
        <v>83</v>
      </c>
      <c r="AY563" s="17" t="s">
        <v>147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7" t="s">
        <v>153</v>
      </c>
      <c r="BK563" s="233">
        <f>ROUND(I563*H563,2)</f>
        <v>0</v>
      </c>
      <c r="BL563" s="17" t="s">
        <v>153</v>
      </c>
      <c r="BM563" s="232" t="s">
        <v>593</v>
      </c>
    </row>
    <row r="564" s="2" customFormat="1">
      <c r="A564" s="38"/>
      <c r="B564" s="39"/>
      <c r="C564" s="40"/>
      <c r="D564" s="234" t="s">
        <v>154</v>
      </c>
      <c r="E564" s="40"/>
      <c r="F564" s="235" t="s">
        <v>592</v>
      </c>
      <c r="G564" s="40"/>
      <c r="H564" s="40"/>
      <c r="I564" s="236"/>
      <c r="J564" s="40"/>
      <c r="K564" s="40"/>
      <c r="L564" s="44"/>
      <c r="M564" s="237"/>
      <c r="N564" s="238"/>
      <c r="O564" s="92"/>
      <c r="P564" s="92"/>
      <c r="Q564" s="92"/>
      <c r="R564" s="92"/>
      <c r="S564" s="92"/>
      <c r="T564" s="93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154</v>
      </c>
      <c r="AU564" s="17" t="s">
        <v>83</v>
      </c>
    </row>
    <row r="565" s="13" customFormat="1">
      <c r="A565" s="13"/>
      <c r="B565" s="239"/>
      <c r="C565" s="240"/>
      <c r="D565" s="234" t="s">
        <v>155</v>
      </c>
      <c r="E565" s="241" t="s">
        <v>1</v>
      </c>
      <c r="F565" s="242" t="s">
        <v>594</v>
      </c>
      <c r="G565" s="240"/>
      <c r="H565" s="243">
        <v>38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155</v>
      </c>
      <c r="AU565" s="249" t="s">
        <v>83</v>
      </c>
      <c r="AV565" s="13" t="s">
        <v>83</v>
      </c>
      <c r="AW565" s="13" t="s">
        <v>30</v>
      </c>
      <c r="AX565" s="13" t="s">
        <v>73</v>
      </c>
      <c r="AY565" s="249" t="s">
        <v>147</v>
      </c>
    </row>
    <row r="566" s="15" customFormat="1">
      <c r="A566" s="15"/>
      <c r="B566" s="260"/>
      <c r="C566" s="261"/>
      <c r="D566" s="234" t="s">
        <v>155</v>
      </c>
      <c r="E566" s="262" t="s">
        <v>1</v>
      </c>
      <c r="F566" s="263" t="s">
        <v>163</v>
      </c>
      <c r="G566" s="261"/>
      <c r="H566" s="264">
        <v>38</v>
      </c>
      <c r="I566" s="265"/>
      <c r="J566" s="261"/>
      <c r="K566" s="261"/>
      <c r="L566" s="266"/>
      <c r="M566" s="267"/>
      <c r="N566" s="268"/>
      <c r="O566" s="268"/>
      <c r="P566" s="268"/>
      <c r="Q566" s="268"/>
      <c r="R566" s="268"/>
      <c r="S566" s="268"/>
      <c r="T566" s="26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70" t="s">
        <v>155</v>
      </c>
      <c r="AU566" s="270" t="s">
        <v>83</v>
      </c>
      <c r="AV566" s="15" t="s">
        <v>153</v>
      </c>
      <c r="AW566" s="15" t="s">
        <v>30</v>
      </c>
      <c r="AX566" s="15" t="s">
        <v>81</v>
      </c>
      <c r="AY566" s="270" t="s">
        <v>147</v>
      </c>
    </row>
    <row r="567" s="2" customFormat="1" ht="24.15" customHeight="1">
      <c r="A567" s="38"/>
      <c r="B567" s="39"/>
      <c r="C567" s="220" t="s">
        <v>386</v>
      </c>
      <c r="D567" s="220" t="s">
        <v>149</v>
      </c>
      <c r="E567" s="221" t="s">
        <v>595</v>
      </c>
      <c r="F567" s="222" t="s">
        <v>596</v>
      </c>
      <c r="G567" s="223" t="s">
        <v>152</v>
      </c>
      <c r="H567" s="224">
        <v>3.5</v>
      </c>
      <c r="I567" s="225"/>
      <c r="J567" s="226">
        <f>ROUND(I567*H567,2)</f>
        <v>0</v>
      </c>
      <c r="K567" s="227"/>
      <c r="L567" s="44"/>
      <c r="M567" s="228" t="s">
        <v>1</v>
      </c>
      <c r="N567" s="229" t="s">
        <v>40</v>
      </c>
      <c r="O567" s="92"/>
      <c r="P567" s="230">
        <f>O567*H567</f>
        <v>0</v>
      </c>
      <c r="Q567" s="230">
        <v>0.01235</v>
      </c>
      <c r="R567" s="230">
        <f>Q567*H567</f>
        <v>0.043225</v>
      </c>
      <c r="S567" s="230">
        <v>0</v>
      </c>
      <c r="T567" s="231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2" t="s">
        <v>153</v>
      </c>
      <c r="AT567" s="232" t="s">
        <v>149</v>
      </c>
      <c r="AU567" s="232" t="s">
        <v>83</v>
      </c>
      <c r="AY567" s="17" t="s">
        <v>147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7" t="s">
        <v>153</v>
      </c>
      <c r="BK567" s="233">
        <f>ROUND(I567*H567,2)</f>
        <v>0</v>
      </c>
      <c r="BL567" s="17" t="s">
        <v>153</v>
      </c>
      <c r="BM567" s="232" t="s">
        <v>597</v>
      </c>
    </row>
    <row r="568" s="2" customFormat="1">
      <c r="A568" s="38"/>
      <c r="B568" s="39"/>
      <c r="C568" s="40"/>
      <c r="D568" s="234" t="s">
        <v>154</v>
      </c>
      <c r="E568" s="40"/>
      <c r="F568" s="235" t="s">
        <v>596</v>
      </c>
      <c r="G568" s="40"/>
      <c r="H568" s="40"/>
      <c r="I568" s="236"/>
      <c r="J568" s="40"/>
      <c r="K568" s="40"/>
      <c r="L568" s="44"/>
      <c r="M568" s="237"/>
      <c r="N568" s="238"/>
      <c r="O568" s="92"/>
      <c r="P568" s="92"/>
      <c r="Q568" s="92"/>
      <c r="R568" s="92"/>
      <c r="S568" s="92"/>
      <c r="T568" s="93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154</v>
      </c>
      <c r="AU568" s="17" t="s">
        <v>83</v>
      </c>
    </row>
    <row r="569" s="2" customFormat="1" ht="24.15" customHeight="1">
      <c r="A569" s="38"/>
      <c r="B569" s="39"/>
      <c r="C569" s="220" t="s">
        <v>598</v>
      </c>
      <c r="D569" s="220" t="s">
        <v>149</v>
      </c>
      <c r="E569" s="221" t="s">
        <v>599</v>
      </c>
      <c r="F569" s="222" t="s">
        <v>600</v>
      </c>
      <c r="G569" s="223" t="s">
        <v>298</v>
      </c>
      <c r="H569" s="224">
        <v>12</v>
      </c>
      <c r="I569" s="225"/>
      <c r="J569" s="226">
        <f>ROUND(I569*H569,2)</f>
        <v>0</v>
      </c>
      <c r="K569" s="227"/>
      <c r="L569" s="44"/>
      <c r="M569" s="228" t="s">
        <v>1</v>
      </c>
      <c r="N569" s="229" t="s">
        <v>40</v>
      </c>
      <c r="O569" s="92"/>
      <c r="P569" s="230">
        <f>O569*H569</f>
        <v>0</v>
      </c>
      <c r="Q569" s="230">
        <v>0</v>
      </c>
      <c r="R569" s="230">
        <f>Q569*H569</f>
        <v>0</v>
      </c>
      <c r="S569" s="230">
        <v>0</v>
      </c>
      <c r="T569" s="231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2" t="s">
        <v>153</v>
      </c>
      <c r="AT569" s="232" t="s">
        <v>149</v>
      </c>
      <c r="AU569" s="232" t="s">
        <v>83</v>
      </c>
      <c r="AY569" s="17" t="s">
        <v>147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7" t="s">
        <v>153</v>
      </c>
      <c r="BK569" s="233">
        <f>ROUND(I569*H569,2)</f>
        <v>0</v>
      </c>
      <c r="BL569" s="17" t="s">
        <v>153</v>
      </c>
      <c r="BM569" s="232" t="s">
        <v>601</v>
      </c>
    </row>
    <row r="570" s="2" customFormat="1">
      <c r="A570" s="38"/>
      <c r="B570" s="39"/>
      <c r="C570" s="40"/>
      <c r="D570" s="234" t="s">
        <v>154</v>
      </c>
      <c r="E570" s="40"/>
      <c r="F570" s="235" t="s">
        <v>600</v>
      </c>
      <c r="G570" s="40"/>
      <c r="H570" s="40"/>
      <c r="I570" s="236"/>
      <c r="J570" s="40"/>
      <c r="K570" s="40"/>
      <c r="L570" s="44"/>
      <c r="M570" s="237"/>
      <c r="N570" s="238"/>
      <c r="O570" s="92"/>
      <c r="P570" s="92"/>
      <c r="Q570" s="92"/>
      <c r="R570" s="92"/>
      <c r="S570" s="92"/>
      <c r="T570" s="93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154</v>
      </c>
      <c r="AU570" s="17" t="s">
        <v>83</v>
      </c>
    </row>
    <row r="571" s="2" customFormat="1" ht="16.5" customHeight="1">
      <c r="A571" s="38"/>
      <c r="B571" s="39"/>
      <c r="C571" s="271" t="s">
        <v>390</v>
      </c>
      <c r="D571" s="271" t="s">
        <v>253</v>
      </c>
      <c r="E571" s="272" t="s">
        <v>602</v>
      </c>
      <c r="F571" s="273" t="s">
        <v>603</v>
      </c>
      <c r="G571" s="274" t="s">
        <v>298</v>
      </c>
      <c r="H571" s="275">
        <v>12</v>
      </c>
      <c r="I571" s="276"/>
      <c r="J571" s="277">
        <f>ROUND(I571*H571,2)</f>
        <v>0</v>
      </c>
      <c r="K571" s="278"/>
      <c r="L571" s="279"/>
      <c r="M571" s="280" t="s">
        <v>1</v>
      </c>
      <c r="N571" s="281" t="s">
        <v>40</v>
      </c>
      <c r="O571" s="92"/>
      <c r="P571" s="230">
        <f>O571*H571</f>
        <v>0</v>
      </c>
      <c r="Q571" s="230">
        <v>5.0000000000000002E-05</v>
      </c>
      <c r="R571" s="230">
        <f>Q571*H571</f>
        <v>0.00060000000000000006</v>
      </c>
      <c r="S571" s="230">
        <v>0</v>
      </c>
      <c r="T571" s="231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2" t="s">
        <v>171</v>
      </c>
      <c r="AT571" s="232" t="s">
        <v>253</v>
      </c>
      <c r="AU571" s="232" t="s">
        <v>83</v>
      </c>
      <c r="AY571" s="17" t="s">
        <v>147</v>
      </c>
      <c r="BE571" s="233">
        <f>IF(N571="základní",J571,0)</f>
        <v>0</v>
      </c>
      <c r="BF571" s="233">
        <f>IF(N571="snížená",J571,0)</f>
        <v>0</v>
      </c>
      <c r="BG571" s="233">
        <f>IF(N571="zákl. přenesená",J571,0)</f>
        <v>0</v>
      </c>
      <c r="BH571" s="233">
        <f>IF(N571="sníž. přenesená",J571,0)</f>
        <v>0</v>
      </c>
      <c r="BI571" s="233">
        <f>IF(N571="nulová",J571,0)</f>
        <v>0</v>
      </c>
      <c r="BJ571" s="17" t="s">
        <v>153</v>
      </c>
      <c r="BK571" s="233">
        <f>ROUND(I571*H571,2)</f>
        <v>0</v>
      </c>
      <c r="BL571" s="17" t="s">
        <v>153</v>
      </c>
      <c r="BM571" s="232" t="s">
        <v>604</v>
      </c>
    </row>
    <row r="572" s="2" customFormat="1">
      <c r="A572" s="38"/>
      <c r="B572" s="39"/>
      <c r="C572" s="40"/>
      <c r="D572" s="234" t="s">
        <v>154</v>
      </c>
      <c r="E572" s="40"/>
      <c r="F572" s="235" t="s">
        <v>603</v>
      </c>
      <c r="G572" s="40"/>
      <c r="H572" s="40"/>
      <c r="I572" s="236"/>
      <c r="J572" s="40"/>
      <c r="K572" s="40"/>
      <c r="L572" s="44"/>
      <c r="M572" s="237"/>
      <c r="N572" s="238"/>
      <c r="O572" s="92"/>
      <c r="P572" s="92"/>
      <c r="Q572" s="92"/>
      <c r="R572" s="92"/>
      <c r="S572" s="92"/>
      <c r="T572" s="93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154</v>
      </c>
      <c r="AU572" s="17" t="s">
        <v>83</v>
      </c>
    </row>
    <row r="573" s="2" customFormat="1" ht="33" customHeight="1">
      <c r="A573" s="38"/>
      <c r="B573" s="39"/>
      <c r="C573" s="220" t="s">
        <v>605</v>
      </c>
      <c r="D573" s="220" t="s">
        <v>149</v>
      </c>
      <c r="E573" s="221" t="s">
        <v>606</v>
      </c>
      <c r="F573" s="222" t="s">
        <v>607</v>
      </c>
      <c r="G573" s="223" t="s">
        <v>298</v>
      </c>
      <c r="H573" s="224">
        <v>6</v>
      </c>
      <c r="I573" s="225"/>
      <c r="J573" s="226">
        <f>ROUND(I573*H573,2)</f>
        <v>0</v>
      </c>
      <c r="K573" s="227"/>
      <c r="L573" s="44"/>
      <c r="M573" s="228" t="s">
        <v>1</v>
      </c>
      <c r="N573" s="229" t="s">
        <v>40</v>
      </c>
      <c r="O573" s="92"/>
      <c r="P573" s="230">
        <f>O573*H573</f>
        <v>0</v>
      </c>
      <c r="Q573" s="230">
        <v>0</v>
      </c>
      <c r="R573" s="230">
        <f>Q573*H573</f>
        <v>0</v>
      </c>
      <c r="S573" s="230">
        <v>0</v>
      </c>
      <c r="T573" s="231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2" t="s">
        <v>153</v>
      </c>
      <c r="AT573" s="232" t="s">
        <v>149</v>
      </c>
      <c r="AU573" s="232" t="s">
        <v>83</v>
      </c>
      <c r="AY573" s="17" t="s">
        <v>147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17" t="s">
        <v>153</v>
      </c>
      <c r="BK573" s="233">
        <f>ROUND(I573*H573,2)</f>
        <v>0</v>
      </c>
      <c r="BL573" s="17" t="s">
        <v>153</v>
      </c>
      <c r="BM573" s="232" t="s">
        <v>608</v>
      </c>
    </row>
    <row r="574" s="2" customFormat="1">
      <c r="A574" s="38"/>
      <c r="B574" s="39"/>
      <c r="C574" s="40"/>
      <c r="D574" s="234" t="s">
        <v>154</v>
      </c>
      <c r="E574" s="40"/>
      <c r="F574" s="235" t="s">
        <v>607</v>
      </c>
      <c r="G574" s="40"/>
      <c r="H574" s="40"/>
      <c r="I574" s="236"/>
      <c r="J574" s="40"/>
      <c r="K574" s="40"/>
      <c r="L574" s="44"/>
      <c r="M574" s="237"/>
      <c r="N574" s="238"/>
      <c r="O574" s="92"/>
      <c r="P574" s="92"/>
      <c r="Q574" s="92"/>
      <c r="R574" s="92"/>
      <c r="S574" s="92"/>
      <c r="T574" s="93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154</v>
      </c>
      <c r="AU574" s="17" t="s">
        <v>83</v>
      </c>
    </row>
    <row r="575" s="13" customFormat="1">
      <c r="A575" s="13"/>
      <c r="B575" s="239"/>
      <c r="C575" s="240"/>
      <c r="D575" s="234" t="s">
        <v>155</v>
      </c>
      <c r="E575" s="241" t="s">
        <v>1</v>
      </c>
      <c r="F575" s="242" t="s">
        <v>609</v>
      </c>
      <c r="G575" s="240"/>
      <c r="H575" s="243">
        <v>6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155</v>
      </c>
      <c r="AU575" s="249" t="s">
        <v>83</v>
      </c>
      <c r="AV575" s="13" t="s">
        <v>83</v>
      </c>
      <c r="AW575" s="13" t="s">
        <v>30</v>
      </c>
      <c r="AX575" s="13" t="s">
        <v>73</v>
      </c>
      <c r="AY575" s="249" t="s">
        <v>147</v>
      </c>
    </row>
    <row r="576" s="15" customFormat="1">
      <c r="A576" s="15"/>
      <c r="B576" s="260"/>
      <c r="C576" s="261"/>
      <c r="D576" s="234" t="s">
        <v>155</v>
      </c>
      <c r="E576" s="262" t="s">
        <v>1</v>
      </c>
      <c r="F576" s="263" t="s">
        <v>163</v>
      </c>
      <c r="G576" s="261"/>
      <c r="H576" s="264">
        <v>6</v>
      </c>
      <c r="I576" s="265"/>
      <c r="J576" s="261"/>
      <c r="K576" s="261"/>
      <c r="L576" s="266"/>
      <c r="M576" s="267"/>
      <c r="N576" s="268"/>
      <c r="O576" s="268"/>
      <c r="P576" s="268"/>
      <c r="Q576" s="268"/>
      <c r="R576" s="268"/>
      <c r="S576" s="268"/>
      <c r="T576" s="269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0" t="s">
        <v>155</v>
      </c>
      <c r="AU576" s="270" t="s">
        <v>83</v>
      </c>
      <c r="AV576" s="15" t="s">
        <v>153</v>
      </c>
      <c r="AW576" s="15" t="s">
        <v>30</v>
      </c>
      <c r="AX576" s="15" t="s">
        <v>81</v>
      </c>
      <c r="AY576" s="270" t="s">
        <v>147</v>
      </c>
    </row>
    <row r="577" s="2" customFormat="1" ht="16.5" customHeight="1">
      <c r="A577" s="38"/>
      <c r="B577" s="39"/>
      <c r="C577" s="271" t="s">
        <v>395</v>
      </c>
      <c r="D577" s="271" t="s">
        <v>253</v>
      </c>
      <c r="E577" s="272" t="s">
        <v>610</v>
      </c>
      <c r="F577" s="273" t="s">
        <v>611</v>
      </c>
      <c r="G577" s="274" t="s">
        <v>298</v>
      </c>
      <c r="H577" s="275">
        <v>6</v>
      </c>
      <c r="I577" s="276"/>
      <c r="J577" s="277">
        <f>ROUND(I577*H577,2)</f>
        <v>0</v>
      </c>
      <c r="K577" s="278"/>
      <c r="L577" s="279"/>
      <c r="M577" s="280" t="s">
        <v>1</v>
      </c>
      <c r="N577" s="281" t="s">
        <v>40</v>
      </c>
      <c r="O577" s="92"/>
      <c r="P577" s="230">
        <f>O577*H577</f>
        <v>0</v>
      </c>
      <c r="Q577" s="230">
        <v>0.00035</v>
      </c>
      <c r="R577" s="230">
        <f>Q577*H577</f>
        <v>0.0020999999999999999</v>
      </c>
      <c r="S577" s="230">
        <v>0</v>
      </c>
      <c r="T577" s="231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2" t="s">
        <v>171</v>
      </c>
      <c r="AT577" s="232" t="s">
        <v>253</v>
      </c>
      <c r="AU577" s="232" t="s">
        <v>83</v>
      </c>
      <c r="AY577" s="17" t="s">
        <v>147</v>
      </c>
      <c r="BE577" s="233">
        <f>IF(N577="základní",J577,0)</f>
        <v>0</v>
      </c>
      <c r="BF577" s="233">
        <f>IF(N577="snížená",J577,0)</f>
        <v>0</v>
      </c>
      <c r="BG577" s="233">
        <f>IF(N577="zákl. přenesená",J577,0)</f>
        <v>0</v>
      </c>
      <c r="BH577" s="233">
        <f>IF(N577="sníž. přenesená",J577,0)</f>
        <v>0</v>
      </c>
      <c r="BI577" s="233">
        <f>IF(N577="nulová",J577,0)</f>
        <v>0</v>
      </c>
      <c r="BJ577" s="17" t="s">
        <v>153</v>
      </c>
      <c r="BK577" s="233">
        <f>ROUND(I577*H577,2)</f>
        <v>0</v>
      </c>
      <c r="BL577" s="17" t="s">
        <v>153</v>
      </c>
      <c r="BM577" s="232" t="s">
        <v>612</v>
      </c>
    </row>
    <row r="578" s="2" customFormat="1">
      <c r="A578" s="38"/>
      <c r="B578" s="39"/>
      <c r="C578" s="40"/>
      <c r="D578" s="234" t="s">
        <v>154</v>
      </c>
      <c r="E578" s="40"/>
      <c r="F578" s="235" t="s">
        <v>611</v>
      </c>
      <c r="G578" s="40"/>
      <c r="H578" s="40"/>
      <c r="I578" s="236"/>
      <c r="J578" s="40"/>
      <c r="K578" s="40"/>
      <c r="L578" s="44"/>
      <c r="M578" s="237"/>
      <c r="N578" s="238"/>
      <c r="O578" s="92"/>
      <c r="P578" s="92"/>
      <c r="Q578" s="92"/>
      <c r="R578" s="92"/>
      <c r="S578" s="92"/>
      <c r="T578" s="93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154</v>
      </c>
      <c r="AU578" s="17" t="s">
        <v>83</v>
      </c>
    </row>
    <row r="579" s="2" customFormat="1" ht="33" customHeight="1">
      <c r="A579" s="38"/>
      <c r="B579" s="39"/>
      <c r="C579" s="220" t="s">
        <v>613</v>
      </c>
      <c r="D579" s="220" t="s">
        <v>149</v>
      </c>
      <c r="E579" s="221" t="s">
        <v>614</v>
      </c>
      <c r="F579" s="222" t="s">
        <v>615</v>
      </c>
      <c r="G579" s="223" t="s">
        <v>298</v>
      </c>
      <c r="H579" s="224">
        <v>1</v>
      </c>
      <c r="I579" s="225"/>
      <c r="J579" s="226">
        <f>ROUND(I579*H579,2)</f>
        <v>0</v>
      </c>
      <c r="K579" s="227"/>
      <c r="L579" s="44"/>
      <c r="M579" s="228" t="s">
        <v>1</v>
      </c>
      <c r="N579" s="229" t="s">
        <v>40</v>
      </c>
      <c r="O579" s="92"/>
      <c r="P579" s="230">
        <f>O579*H579</f>
        <v>0</v>
      </c>
      <c r="Q579" s="230">
        <v>1.0000000000000001E-05</v>
      </c>
      <c r="R579" s="230">
        <f>Q579*H579</f>
        <v>1.0000000000000001E-05</v>
      </c>
      <c r="S579" s="230">
        <v>0</v>
      </c>
      <c r="T579" s="231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2" t="s">
        <v>153</v>
      </c>
      <c r="AT579" s="232" t="s">
        <v>149</v>
      </c>
      <c r="AU579" s="232" t="s">
        <v>83</v>
      </c>
      <c r="AY579" s="17" t="s">
        <v>147</v>
      </c>
      <c r="BE579" s="233">
        <f>IF(N579="základní",J579,0)</f>
        <v>0</v>
      </c>
      <c r="BF579" s="233">
        <f>IF(N579="snížená",J579,0)</f>
        <v>0</v>
      </c>
      <c r="BG579" s="233">
        <f>IF(N579="zákl. přenesená",J579,0)</f>
        <v>0</v>
      </c>
      <c r="BH579" s="233">
        <f>IF(N579="sníž. přenesená",J579,0)</f>
        <v>0</v>
      </c>
      <c r="BI579" s="233">
        <f>IF(N579="nulová",J579,0)</f>
        <v>0</v>
      </c>
      <c r="BJ579" s="17" t="s">
        <v>153</v>
      </c>
      <c r="BK579" s="233">
        <f>ROUND(I579*H579,2)</f>
        <v>0</v>
      </c>
      <c r="BL579" s="17" t="s">
        <v>153</v>
      </c>
      <c r="BM579" s="232" t="s">
        <v>616</v>
      </c>
    </row>
    <row r="580" s="2" customFormat="1">
      <c r="A580" s="38"/>
      <c r="B580" s="39"/>
      <c r="C580" s="40"/>
      <c r="D580" s="234" t="s">
        <v>154</v>
      </c>
      <c r="E580" s="40"/>
      <c r="F580" s="235" t="s">
        <v>615</v>
      </c>
      <c r="G580" s="40"/>
      <c r="H580" s="40"/>
      <c r="I580" s="236"/>
      <c r="J580" s="40"/>
      <c r="K580" s="40"/>
      <c r="L580" s="44"/>
      <c r="M580" s="237"/>
      <c r="N580" s="238"/>
      <c r="O580" s="92"/>
      <c r="P580" s="92"/>
      <c r="Q580" s="92"/>
      <c r="R580" s="92"/>
      <c r="S580" s="92"/>
      <c r="T580" s="93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154</v>
      </c>
      <c r="AU580" s="17" t="s">
        <v>83</v>
      </c>
    </row>
    <row r="581" s="2" customFormat="1" ht="16.5" customHeight="1">
      <c r="A581" s="38"/>
      <c r="B581" s="39"/>
      <c r="C581" s="271" t="s">
        <v>403</v>
      </c>
      <c r="D581" s="271" t="s">
        <v>253</v>
      </c>
      <c r="E581" s="272" t="s">
        <v>617</v>
      </c>
      <c r="F581" s="273" t="s">
        <v>618</v>
      </c>
      <c r="G581" s="274" t="s">
        <v>298</v>
      </c>
      <c r="H581" s="275">
        <v>1</v>
      </c>
      <c r="I581" s="276"/>
      <c r="J581" s="277">
        <f>ROUND(I581*H581,2)</f>
        <v>0</v>
      </c>
      <c r="K581" s="278"/>
      <c r="L581" s="279"/>
      <c r="M581" s="280" t="s">
        <v>1</v>
      </c>
      <c r="N581" s="281" t="s">
        <v>40</v>
      </c>
      <c r="O581" s="92"/>
      <c r="P581" s="230">
        <f>O581*H581</f>
        <v>0</v>
      </c>
      <c r="Q581" s="230">
        <v>0.00088000000000000003</v>
      </c>
      <c r="R581" s="230">
        <f>Q581*H581</f>
        <v>0.00088000000000000003</v>
      </c>
      <c r="S581" s="230">
        <v>0</v>
      </c>
      <c r="T581" s="231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2" t="s">
        <v>171</v>
      </c>
      <c r="AT581" s="232" t="s">
        <v>253</v>
      </c>
      <c r="AU581" s="232" t="s">
        <v>83</v>
      </c>
      <c r="AY581" s="17" t="s">
        <v>147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17" t="s">
        <v>153</v>
      </c>
      <c r="BK581" s="233">
        <f>ROUND(I581*H581,2)</f>
        <v>0</v>
      </c>
      <c r="BL581" s="17" t="s">
        <v>153</v>
      </c>
      <c r="BM581" s="232" t="s">
        <v>619</v>
      </c>
    </row>
    <row r="582" s="2" customFormat="1">
      <c r="A582" s="38"/>
      <c r="B582" s="39"/>
      <c r="C582" s="40"/>
      <c r="D582" s="234" t="s">
        <v>154</v>
      </c>
      <c r="E582" s="40"/>
      <c r="F582" s="235" t="s">
        <v>618</v>
      </c>
      <c r="G582" s="40"/>
      <c r="H582" s="40"/>
      <c r="I582" s="236"/>
      <c r="J582" s="40"/>
      <c r="K582" s="40"/>
      <c r="L582" s="44"/>
      <c r="M582" s="237"/>
      <c r="N582" s="238"/>
      <c r="O582" s="92"/>
      <c r="P582" s="92"/>
      <c r="Q582" s="92"/>
      <c r="R582" s="92"/>
      <c r="S582" s="92"/>
      <c r="T582" s="93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154</v>
      </c>
      <c r="AU582" s="17" t="s">
        <v>83</v>
      </c>
    </row>
    <row r="583" s="2" customFormat="1" ht="33" customHeight="1">
      <c r="A583" s="38"/>
      <c r="B583" s="39"/>
      <c r="C583" s="220" t="s">
        <v>620</v>
      </c>
      <c r="D583" s="220" t="s">
        <v>149</v>
      </c>
      <c r="E583" s="221" t="s">
        <v>621</v>
      </c>
      <c r="F583" s="222" t="s">
        <v>622</v>
      </c>
      <c r="G583" s="223" t="s">
        <v>298</v>
      </c>
      <c r="H583" s="224">
        <v>3</v>
      </c>
      <c r="I583" s="225"/>
      <c r="J583" s="226">
        <f>ROUND(I583*H583,2)</f>
        <v>0</v>
      </c>
      <c r="K583" s="227"/>
      <c r="L583" s="44"/>
      <c r="M583" s="228" t="s">
        <v>1</v>
      </c>
      <c r="N583" s="229" t="s">
        <v>40</v>
      </c>
      <c r="O583" s="92"/>
      <c r="P583" s="230">
        <f>O583*H583</f>
        <v>0</v>
      </c>
      <c r="Q583" s="230">
        <v>0</v>
      </c>
      <c r="R583" s="230">
        <f>Q583*H583</f>
        <v>0</v>
      </c>
      <c r="S583" s="230">
        <v>0</v>
      </c>
      <c r="T583" s="231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2" t="s">
        <v>153</v>
      </c>
      <c r="AT583" s="232" t="s">
        <v>149</v>
      </c>
      <c r="AU583" s="232" t="s">
        <v>83</v>
      </c>
      <c r="AY583" s="17" t="s">
        <v>147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17" t="s">
        <v>153</v>
      </c>
      <c r="BK583" s="233">
        <f>ROUND(I583*H583,2)</f>
        <v>0</v>
      </c>
      <c r="BL583" s="17" t="s">
        <v>153</v>
      </c>
      <c r="BM583" s="232" t="s">
        <v>623</v>
      </c>
    </row>
    <row r="584" s="2" customFormat="1">
      <c r="A584" s="38"/>
      <c r="B584" s="39"/>
      <c r="C584" s="40"/>
      <c r="D584" s="234" t="s">
        <v>154</v>
      </c>
      <c r="E584" s="40"/>
      <c r="F584" s="235" t="s">
        <v>622</v>
      </c>
      <c r="G584" s="40"/>
      <c r="H584" s="40"/>
      <c r="I584" s="236"/>
      <c r="J584" s="40"/>
      <c r="K584" s="40"/>
      <c r="L584" s="44"/>
      <c r="M584" s="237"/>
      <c r="N584" s="238"/>
      <c r="O584" s="92"/>
      <c r="P584" s="92"/>
      <c r="Q584" s="92"/>
      <c r="R584" s="92"/>
      <c r="S584" s="92"/>
      <c r="T584" s="93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154</v>
      </c>
      <c r="AU584" s="17" t="s">
        <v>83</v>
      </c>
    </row>
    <row r="585" s="2" customFormat="1" ht="16.5" customHeight="1">
      <c r="A585" s="38"/>
      <c r="B585" s="39"/>
      <c r="C585" s="271" t="s">
        <v>410</v>
      </c>
      <c r="D585" s="271" t="s">
        <v>253</v>
      </c>
      <c r="E585" s="272" t="s">
        <v>624</v>
      </c>
      <c r="F585" s="273" t="s">
        <v>625</v>
      </c>
      <c r="G585" s="274" t="s">
        <v>298</v>
      </c>
      <c r="H585" s="275">
        <v>3</v>
      </c>
      <c r="I585" s="276"/>
      <c r="J585" s="277">
        <f>ROUND(I585*H585,2)</f>
        <v>0</v>
      </c>
      <c r="K585" s="278"/>
      <c r="L585" s="279"/>
      <c r="M585" s="280" t="s">
        <v>1</v>
      </c>
      <c r="N585" s="281" t="s">
        <v>40</v>
      </c>
      <c r="O585" s="92"/>
      <c r="P585" s="230">
        <f>O585*H585</f>
        <v>0</v>
      </c>
      <c r="Q585" s="230">
        <v>0.00064999999999999997</v>
      </c>
      <c r="R585" s="230">
        <f>Q585*H585</f>
        <v>0.0019499999999999999</v>
      </c>
      <c r="S585" s="230">
        <v>0</v>
      </c>
      <c r="T585" s="231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32" t="s">
        <v>171</v>
      </c>
      <c r="AT585" s="232" t="s">
        <v>253</v>
      </c>
      <c r="AU585" s="232" t="s">
        <v>83</v>
      </c>
      <c r="AY585" s="17" t="s">
        <v>147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7" t="s">
        <v>153</v>
      </c>
      <c r="BK585" s="233">
        <f>ROUND(I585*H585,2)</f>
        <v>0</v>
      </c>
      <c r="BL585" s="17" t="s">
        <v>153</v>
      </c>
      <c r="BM585" s="232" t="s">
        <v>626</v>
      </c>
    </row>
    <row r="586" s="2" customFormat="1">
      <c r="A586" s="38"/>
      <c r="B586" s="39"/>
      <c r="C586" s="40"/>
      <c r="D586" s="234" t="s">
        <v>154</v>
      </c>
      <c r="E586" s="40"/>
      <c r="F586" s="235" t="s">
        <v>625</v>
      </c>
      <c r="G586" s="40"/>
      <c r="H586" s="40"/>
      <c r="I586" s="236"/>
      <c r="J586" s="40"/>
      <c r="K586" s="40"/>
      <c r="L586" s="44"/>
      <c r="M586" s="237"/>
      <c r="N586" s="238"/>
      <c r="O586" s="92"/>
      <c r="P586" s="92"/>
      <c r="Q586" s="92"/>
      <c r="R586" s="92"/>
      <c r="S586" s="92"/>
      <c r="T586" s="93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154</v>
      </c>
      <c r="AU586" s="17" t="s">
        <v>83</v>
      </c>
    </row>
    <row r="587" s="2" customFormat="1" ht="24.15" customHeight="1">
      <c r="A587" s="38"/>
      <c r="B587" s="39"/>
      <c r="C587" s="220" t="s">
        <v>627</v>
      </c>
      <c r="D587" s="220" t="s">
        <v>149</v>
      </c>
      <c r="E587" s="221" t="s">
        <v>628</v>
      </c>
      <c r="F587" s="222" t="s">
        <v>629</v>
      </c>
      <c r="G587" s="223" t="s">
        <v>170</v>
      </c>
      <c r="H587" s="224">
        <v>6</v>
      </c>
      <c r="I587" s="225"/>
      <c r="J587" s="226">
        <f>ROUND(I587*H587,2)</f>
        <v>0</v>
      </c>
      <c r="K587" s="227"/>
      <c r="L587" s="44"/>
      <c r="M587" s="228" t="s">
        <v>1</v>
      </c>
      <c r="N587" s="229" t="s">
        <v>40</v>
      </c>
      <c r="O587" s="92"/>
      <c r="P587" s="230">
        <f>O587*H587</f>
        <v>0</v>
      </c>
      <c r="Q587" s="230">
        <v>0</v>
      </c>
      <c r="R587" s="230">
        <f>Q587*H587</f>
        <v>0</v>
      </c>
      <c r="S587" s="230">
        <v>0.35999999999999999</v>
      </c>
      <c r="T587" s="231">
        <f>S587*H587</f>
        <v>2.1600000000000001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32" t="s">
        <v>153</v>
      </c>
      <c r="AT587" s="232" t="s">
        <v>149</v>
      </c>
      <c r="AU587" s="232" t="s">
        <v>83</v>
      </c>
      <c r="AY587" s="17" t="s">
        <v>147</v>
      </c>
      <c r="BE587" s="233">
        <f>IF(N587="základní",J587,0)</f>
        <v>0</v>
      </c>
      <c r="BF587" s="233">
        <f>IF(N587="snížená",J587,0)</f>
        <v>0</v>
      </c>
      <c r="BG587" s="233">
        <f>IF(N587="zákl. přenesená",J587,0)</f>
        <v>0</v>
      </c>
      <c r="BH587" s="233">
        <f>IF(N587="sníž. přenesená",J587,0)</f>
        <v>0</v>
      </c>
      <c r="BI587" s="233">
        <f>IF(N587="nulová",J587,0)</f>
        <v>0</v>
      </c>
      <c r="BJ587" s="17" t="s">
        <v>153</v>
      </c>
      <c r="BK587" s="233">
        <f>ROUND(I587*H587,2)</f>
        <v>0</v>
      </c>
      <c r="BL587" s="17" t="s">
        <v>153</v>
      </c>
      <c r="BM587" s="232" t="s">
        <v>630</v>
      </c>
    </row>
    <row r="588" s="2" customFormat="1">
      <c r="A588" s="38"/>
      <c r="B588" s="39"/>
      <c r="C588" s="40"/>
      <c r="D588" s="234" t="s">
        <v>154</v>
      </c>
      <c r="E588" s="40"/>
      <c r="F588" s="235" t="s">
        <v>631</v>
      </c>
      <c r="G588" s="40"/>
      <c r="H588" s="40"/>
      <c r="I588" s="236"/>
      <c r="J588" s="40"/>
      <c r="K588" s="40"/>
      <c r="L588" s="44"/>
      <c r="M588" s="237"/>
      <c r="N588" s="238"/>
      <c r="O588" s="92"/>
      <c r="P588" s="92"/>
      <c r="Q588" s="92"/>
      <c r="R588" s="92"/>
      <c r="S588" s="92"/>
      <c r="T588" s="93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154</v>
      </c>
      <c r="AU588" s="17" t="s">
        <v>83</v>
      </c>
    </row>
    <row r="589" s="2" customFormat="1" ht="24.15" customHeight="1">
      <c r="A589" s="38"/>
      <c r="B589" s="39"/>
      <c r="C589" s="220" t="s">
        <v>414</v>
      </c>
      <c r="D589" s="220" t="s">
        <v>149</v>
      </c>
      <c r="E589" s="221" t="s">
        <v>632</v>
      </c>
      <c r="F589" s="222" t="s">
        <v>633</v>
      </c>
      <c r="G589" s="223" t="s">
        <v>298</v>
      </c>
      <c r="H589" s="224">
        <v>1</v>
      </c>
      <c r="I589" s="225"/>
      <c r="J589" s="226">
        <f>ROUND(I589*H589,2)</f>
        <v>0</v>
      </c>
      <c r="K589" s="227"/>
      <c r="L589" s="44"/>
      <c r="M589" s="228" t="s">
        <v>1</v>
      </c>
      <c r="N589" s="229" t="s">
        <v>40</v>
      </c>
      <c r="O589" s="92"/>
      <c r="P589" s="230">
        <f>O589*H589</f>
        <v>0</v>
      </c>
      <c r="Q589" s="230">
        <v>0</v>
      </c>
      <c r="R589" s="230">
        <f>Q589*H589</f>
        <v>0</v>
      </c>
      <c r="S589" s="230">
        <v>0</v>
      </c>
      <c r="T589" s="231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2" t="s">
        <v>153</v>
      </c>
      <c r="AT589" s="232" t="s">
        <v>149</v>
      </c>
      <c r="AU589" s="232" t="s">
        <v>83</v>
      </c>
      <c r="AY589" s="17" t="s">
        <v>147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17" t="s">
        <v>153</v>
      </c>
      <c r="BK589" s="233">
        <f>ROUND(I589*H589,2)</f>
        <v>0</v>
      </c>
      <c r="BL589" s="17" t="s">
        <v>153</v>
      </c>
      <c r="BM589" s="232" t="s">
        <v>634</v>
      </c>
    </row>
    <row r="590" s="2" customFormat="1">
      <c r="A590" s="38"/>
      <c r="B590" s="39"/>
      <c r="C590" s="40"/>
      <c r="D590" s="234" t="s">
        <v>154</v>
      </c>
      <c r="E590" s="40"/>
      <c r="F590" s="235" t="s">
        <v>633</v>
      </c>
      <c r="G590" s="40"/>
      <c r="H590" s="40"/>
      <c r="I590" s="236"/>
      <c r="J590" s="40"/>
      <c r="K590" s="40"/>
      <c r="L590" s="44"/>
      <c r="M590" s="237"/>
      <c r="N590" s="238"/>
      <c r="O590" s="92"/>
      <c r="P590" s="92"/>
      <c r="Q590" s="92"/>
      <c r="R590" s="92"/>
      <c r="S590" s="92"/>
      <c r="T590" s="93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154</v>
      </c>
      <c r="AU590" s="17" t="s">
        <v>83</v>
      </c>
    </row>
    <row r="591" s="2" customFormat="1" ht="24.15" customHeight="1">
      <c r="A591" s="38"/>
      <c r="B591" s="39"/>
      <c r="C591" s="271" t="s">
        <v>635</v>
      </c>
      <c r="D591" s="271" t="s">
        <v>253</v>
      </c>
      <c r="E591" s="272" t="s">
        <v>636</v>
      </c>
      <c r="F591" s="273" t="s">
        <v>637</v>
      </c>
      <c r="G591" s="274" t="s">
        <v>298</v>
      </c>
      <c r="H591" s="275">
        <v>1</v>
      </c>
      <c r="I591" s="276"/>
      <c r="J591" s="277">
        <f>ROUND(I591*H591,2)</f>
        <v>0</v>
      </c>
      <c r="K591" s="278"/>
      <c r="L591" s="279"/>
      <c r="M591" s="280" t="s">
        <v>1</v>
      </c>
      <c r="N591" s="281" t="s">
        <v>40</v>
      </c>
      <c r="O591" s="92"/>
      <c r="P591" s="230">
        <f>O591*H591</f>
        <v>0</v>
      </c>
      <c r="Q591" s="230">
        <v>0.0027000000000000001</v>
      </c>
      <c r="R591" s="230">
        <f>Q591*H591</f>
        <v>0.0027000000000000001</v>
      </c>
      <c r="S591" s="230">
        <v>0</v>
      </c>
      <c r="T591" s="231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2" t="s">
        <v>171</v>
      </c>
      <c r="AT591" s="232" t="s">
        <v>253</v>
      </c>
      <c r="AU591" s="232" t="s">
        <v>83</v>
      </c>
      <c r="AY591" s="17" t="s">
        <v>147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17" t="s">
        <v>153</v>
      </c>
      <c r="BK591" s="233">
        <f>ROUND(I591*H591,2)</f>
        <v>0</v>
      </c>
      <c r="BL591" s="17" t="s">
        <v>153</v>
      </c>
      <c r="BM591" s="232" t="s">
        <v>638</v>
      </c>
    </row>
    <row r="592" s="2" customFormat="1">
      <c r="A592" s="38"/>
      <c r="B592" s="39"/>
      <c r="C592" s="40"/>
      <c r="D592" s="234" t="s">
        <v>154</v>
      </c>
      <c r="E592" s="40"/>
      <c r="F592" s="235" t="s">
        <v>637</v>
      </c>
      <c r="G592" s="40"/>
      <c r="H592" s="40"/>
      <c r="I592" s="236"/>
      <c r="J592" s="40"/>
      <c r="K592" s="40"/>
      <c r="L592" s="44"/>
      <c r="M592" s="237"/>
      <c r="N592" s="238"/>
      <c r="O592" s="92"/>
      <c r="P592" s="92"/>
      <c r="Q592" s="92"/>
      <c r="R592" s="92"/>
      <c r="S592" s="92"/>
      <c r="T592" s="93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154</v>
      </c>
      <c r="AU592" s="17" t="s">
        <v>83</v>
      </c>
    </row>
    <row r="593" s="2" customFormat="1" ht="24.15" customHeight="1">
      <c r="A593" s="38"/>
      <c r="B593" s="39"/>
      <c r="C593" s="271" t="s">
        <v>420</v>
      </c>
      <c r="D593" s="271" t="s">
        <v>253</v>
      </c>
      <c r="E593" s="272" t="s">
        <v>639</v>
      </c>
      <c r="F593" s="273" t="s">
        <v>640</v>
      </c>
      <c r="G593" s="274" t="s">
        <v>298</v>
      </c>
      <c r="H593" s="275">
        <v>1</v>
      </c>
      <c r="I593" s="276"/>
      <c r="J593" s="277">
        <f>ROUND(I593*H593,2)</f>
        <v>0</v>
      </c>
      <c r="K593" s="278"/>
      <c r="L593" s="279"/>
      <c r="M593" s="280" t="s">
        <v>1</v>
      </c>
      <c r="N593" s="281" t="s">
        <v>40</v>
      </c>
      <c r="O593" s="92"/>
      <c r="P593" s="230">
        <f>O593*H593</f>
        <v>0</v>
      </c>
      <c r="Q593" s="230">
        <v>0.0035000000000000001</v>
      </c>
      <c r="R593" s="230">
        <f>Q593*H593</f>
        <v>0.0035000000000000001</v>
      </c>
      <c r="S593" s="230">
        <v>0</v>
      </c>
      <c r="T593" s="231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2" t="s">
        <v>171</v>
      </c>
      <c r="AT593" s="232" t="s">
        <v>253</v>
      </c>
      <c r="AU593" s="232" t="s">
        <v>83</v>
      </c>
      <c r="AY593" s="17" t="s">
        <v>147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17" t="s">
        <v>153</v>
      </c>
      <c r="BK593" s="233">
        <f>ROUND(I593*H593,2)</f>
        <v>0</v>
      </c>
      <c r="BL593" s="17" t="s">
        <v>153</v>
      </c>
      <c r="BM593" s="232" t="s">
        <v>641</v>
      </c>
    </row>
    <row r="594" s="2" customFormat="1">
      <c r="A594" s="38"/>
      <c r="B594" s="39"/>
      <c r="C594" s="40"/>
      <c r="D594" s="234" t="s">
        <v>154</v>
      </c>
      <c r="E594" s="40"/>
      <c r="F594" s="235" t="s">
        <v>640</v>
      </c>
      <c r="G594" s="40"/>
      <c r="H594" s="40"/>
      <c r="I594" s="236"/>
      <c r="J594" s="40"/>
      <c r="K594" s="40"/>
      <c r="L594" s="44"/>
      <c r="M594" s="237"/>
      <c r="N594" s="238"/>
      <c r="O594" s="92"/>
      <c r="P594" s="92"/>
      <c r="Q594" s="92"/>
      <c r="R594" s="92"/>
      <c r="S594" s="92"/>
      <c r="T594" s="93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154</v>
      </c>
      <c r="AU594" s="17" t="s">
        <v>83</v>
      </c>
    </row>
    <row r="595" s="2" customFormat="1" ht="24.15" customHeight="1">
      <c r="A595" s="38"/>
      <c r="B595" s="39"/>
      <c r="C595" s="220" t="s">
        <v>642</v>
      </c>
      <c r="D595" s="220" t="s">
        <v>149</v>
      </c>
      <c r="E595" s="221" t="s">
        <v>643</v>
      </c>
      <c r="F595" s="222" t="s">
        <v>644</v>
      </c>
      <c r="G595" s="223" t="s">
        <v>152</v>
      </c>
      <c r="H595" s="224">
        <v>67</v>
      </c>
      <c r="I595" s="225"/>
      <c r="J595" s="226">
        <f>ROUND(I595*H595,2)</f>
        <v>0</v>
      </c>
      <c r="K595" s="227"/>
      <c r="L595" s="44"/>
      <c r="M595" s="228" t="s">
        <v>1</v>
      </c>
      <c r="N595" s="229" t="s">
        <v>40</v>
      </c>
      <c r="O595" s="92"/>
      <c r="P595" s="230">
        <f>O595*H595</f>
        <v>0</v>
      </c>
      <c r="Q595" s="230">
        <v>0</v>
      </c>
      <c r="R595" s="230">
        <f>Q595*H595</f>
        <v>0</v>
      </c>
      <c r="S595" s="230">
        <v>0</v>
      </c>
      <c r="T595" s="231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32" t="s">
        <v>153</v>
      </c>
      <c r="AT595" s="232" t="s">
        <v>149</v>
      </c>
      <c r="AU595" s="232" t="s">
        <v>83</v>
      </c>
      <c r="AY595" s="17" t="s">
        <v>147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7" t="s">
        <v>153</v>
      </c>
      <c r="BK595" s="233">
        <f>ROUND(I595*H595,2)</f>
        <v>0</v>
      </c>
      <c r="BL595" s="17" t="s">
        <v>153</v>
      </c>
      <c r="BM595" s="232" t="s">
        <v>645</v>
      </c>
    </row>
    <row r="596" s="2" customFormat="1">
      <c r="A596" s="38"/>
      <c r="B596" s="39"/>
      <c r="C596" s="40"/>
      <c r="D596" s="234" t="s">
        <v>154</v>
      </c>
      <c r="E596" s="40"/>
      <c r="F596" s="235" t="s">
        <v>644</v>
      </c>
      <c r="G596" s="40"/>
      <c r="H596" s="40"/>
      <c r="I596" s="236"/>
      <c r="J596" s="40"/>
      <c r="K596" s="40"/>
      <c r="L596" s="44"/>
      <c r="M596" s="237"/>
      <c r="N596" s="238"/>
      <c r="O596" s="92"/>
      <c r="P596" s="92"/>
      <c r="Q596" s="92"/>
      <c r="R596" s="92"/>
      <c r="S596" s="92"/>
      <c r="T596" s="93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154</v>
      </c>
      <c r="AU596" s="17" t="s">
        <v>83</v>
      </c>
    </row>
    <row r="597" s="2" customFormat="1" ht="16.5" customHeight="1">
      <c r="A597" s="38"/>
      <c r="B597" s="39"/>
      <c r="C597" s="220" t="s">
        <v>427</v>
      </c>
      <c r="D597" s="220" t="s">
        <v>149</v>
      </c>
      <c r="E597" s="221" t="s">
        <v>646</v>
      </c>
      <c r="F597" s="222" t="s">
        <v>647</v>
      </c>
      <c r="G597" s="223" t="s">
        <v>152</v>
      </c>
      <c r="H597" s="224">
        <v>67</v>
      </c>
      <c r="I597" s="225"/>
      <c r="J597" s="226">
        <f>ROUND(I597*H597,2)</f>
        <v>0</v>
      </c>
      <c r="K597" s="227"/>
      <c r="L597" s="44"/>
      <c r="M597" s="228" t="s">
        <v>1</v>
      </c>
      <c r="N597" s="229" t="s">
        <v>40</v>
      </c>
      <c r="O597" s="92"/>
      <c r="P597" s="230">
        <f>O597*H597</f>
        <v>0</v>
      </c>
      <c r="Q597" s="230">
        <v>0</v>
      </c>
      <c r="R597" s="230">
        <f>Q597*H597</f>
        <v>0</v>
      </c>
      <c r="S597" s="230">
        <v>0</v>
      </c>
      <c r="T597" s="231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32" t="s">
        <v>153</v>
      </c>
      <c r="AT597" s="232" t="s">
        <v>149</v>
      </c>
      <c r="AU597" s="232" t="s">
        <v>83</v>
      </c>
      <c r="AY597" s="17" t="s">
        <v>147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7" t="s">
        <v>153</v>
      </c>
      <c r="BK597" s="233">
        <f>ROUND(I597*H597,2)</f>
        <v>0</v>
      </c>
      <c r="BL597" s="17" t="s">
        <v>153</v>
      </c>
      <c r="BM597" s="232" t="s">
        <v>648</v>
      </c>
    </row>
    <row r="598" s="2" customFormat="1">
      <c r="A598" s="38"/>
      <c r="B598" s="39"/>
      <c r="C598" s="40"/>
      <c r="D598" s="234" t="s">
        <v>154</v>
      </c>
      <c r="E598" s="40"/>
      <c r="F598" s="235" t="s">
        <v>647</v>
      </c>
      <c r="G598" s="40"/>
      <c r="H598" s="40"/>
      <c r="I598" s="236"/>
      <c r="J598" s="40"/>
      <c r="K598" s="40"/>
      <c r="L598" s="44"/>
      <c r="M598" s="237"/>
      <c r="N598" s="238"/>
      <c r="O598" s="92"/>
      <c r="P598" s="92"/>
      <c r="Q598" s="92"/>
      <c r="R598" s="92"/>
      <c r="S598" s="92"/>
      <c r="T598" s="93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154</v>
      </c>
      <c r="AU598" s="17" t="s">
        <v>83</v>
      </c>
    </row>
    <row r="599" s="2" customFormat="1" ht="21.75" customHeight="1">
      <c r="A599" s="38"/>
      <c r="B599" s="39"/>
      <c r="C599" s="220" t="s">
        <v>649</v>
      </c>
      <c r="D599" s="220" t="s">
        <v>149</v>
      </c>
      <c r="E599" s="221" t="s">
        <v>650</v>
      </c>
      <c r="F599" s="222" t="s">
        <v>651</v>
      </c>
      <c r="G599" s="223" t="s">
        <v>152</v>
      </c>
      <c r="H599" s="224">
        <v>26</v>
      </c>
      <c r="I599" s="225"/>
      <c r="J599" s="226">
        <f>ROUND(I599*H599,2)</f>
        <v>0</v>
      </c>
      <c r="K599" s="227"/>
      <c r="L599" s="44"/>
      <c r="M599" s="228" t="s">
        <v>1</v>
      </c>
      <c r="N599" s="229" t="s">
        <v>40</v>
      </c>
      <c r="O599" s="92"/>
      <c r="P599" s="230">
        <f>O599*H599</f>
        <v>0</v>
      </c>
      <c r="Q599" s="230">
        <v>0</v>
      </c>
      <c r="R599" s="230">
        <f>Q599*H599</f>
        <v>0</v>
      </c>
      <c r="S599" s="230">
        <v>0</v>
      </c>
      <c r="T599" s="231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32" t="s">
        <v>153</v>
      </c>
      <c r="AT599" s="232" t="s">
        <v>149</v>
      </c>
      <c r="AU599" s="232" t="s">
        <v>83</v>
      </c>
      <c r="AY599" s="17" t="s">
        <v>147</v>
      </c>
      <c r="BE599" s="233">
        <f>IF(N599="základní",J599,0)</f>
        <v>0</v>
      </c>
      <c r="BF599" s="233">
        <f>IF(N599="snížená",J599,0)</f>
        <v>0</v>
      </c>
      <c r="BG599" s="233">
        <f>IF(N599="zákl. přenesená",J599,0)</f>
        <v>0</v>
      </c>
      <c r="BH599" s="233">
        <f>IF(N599="sníž. přenesená",J599,0)</f>
        <v>0</v>
      </c>
      <c r="BI599" s="233">
        <f>IF(N599="nulová",J599,0)</f>
        <v>0</v>
      </c>
      <c r="BJ599" s="17" t="s">
        <v>153</v>
      </c>
      <c r="BK599" s="233">
        <f>ROUND(I599*H599,2)</f>
        <v>0</v>
      </c>
      <c r="BL599" s="17" t="s">
        <v>153</v>
      </c>
      <c r="BM599" s="232" t="s">
        <v>652</v>
      </c>
    </row>
    <row r="600" s="2" customFormat="1">
      <c r="A600" s="38"/>
      <c r="B600" s="39"/>
      <c r="C600" s="40"/>
      <c r="D600" s="234" t="s">
        <v>154</v>
      </c>
      <c r="E600" s="40"/>
      <c r="F600" s="235" t="s">
        <v>651</v>
      </c>
      <c r="G600" s="40"/>
      <c r="H600" s="40"/>
      <c r="I600" s="236"/>
      <c r="J600" s="40"/>
      <c r="K600" s="40"/>
      <c r="L600" s="44"/>
      <c r="M600" s="237"/>
      <c r="N600" s="238"/>
      <c r="O600" s="92"/>
      <c r="P600" s="92"/>
      <c r="Q600" s="92"/>
      <c r="R600" s="92"/>
      <c r="S600" s="92"/>
      <c r="T600" s="93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154</v>
      </c>
      <c r="AU600" s="17" t="s">
        <v>83</v>
      </c>
    </row>
    <row r="601" s="13" customFormat="1">
      <c r="A601" s="13"/>
      <c r="B601" s="239"/>
      <c r="C601" s="240"/>
      <c r="D601" s="234" t="s">
        <v>155</v>
      </c>
      <c r="E601" s="241" t="s">
        <v>1</v>
      </c>
      <c r="F601" s="242" t="s">
        <v>653</v>
      </c>
      <c r="G601" s="240"/>
      <c r="H601" s="243">
        <v>26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9" t="s">
        <v>155</v>
      </c>
      <c r="AU601" s="249" t="s">
        <v>83</v>
      </c>
      <c r="AV601" s="13" t="s">
        <v>83</v>
      </c>
      <c r="AW601" s="13" t="s">
        <v>30</v>
      </c>
      <c r="AX601" s="13" t="s">
        <v>73</v>
      </c>
      <c r="AY601" s="249" t="s">
        <v>147</v>
      </c>
    </row>
    <row r="602" s="15" customFormat="1">
      <c r="A602" s="15"/>
      <c r="B602" s="260"/>
      <c r="C602" s="261"/>
      <c r="D602" s="234" t="s">
        <v>155</v>
      </c>
      <c r="E602" s="262" t="s">
        <v>1</v>
      </c>
      <c r="F602" s="263" t="s">
        <v>163</v>
      </c>
      <c r="G602" s="261"/>
      <c r="H602" s="264">
        <v>26</v>
      </c>
      <c r="I602" s="265"/>
      <c r="J602" s="261"/>
      <c r="K602" s="261"/>
      <c r="L602" s="266"/>
      <c r="M602" s="267"/>
      <c r="N602" s="268"/>
      <c r="O602" s="268"/>
      <c r="P602" s="268"/>
      <c r="Q602" s="268"/>
      <c r="R602" s="268"/>
      <c r="S602" s="268"/>
      <c r="T602" s="269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0" t="s">
        <v>155</v>
      </c>
      <c r="AU602" s="270" t="s">
        <v>83</v>
      </c>
      <c r="AV602" s="15" t="s">
        <v>153</v>
      </c>
      <c r="AW602" s="15" t="s">
        <v>30</v>
      </c>
      <c r="AX602" s="15" t="s">
        <v>81</v>
      </c>
      <c r="AY602" s="270" t="s">
        <v>147</v>
      </c>
    </row>
    <row r="603" s="2" customFormat="1" ht="21.75" customHeight="1">
      <c r="A603" s="38"/>
      <c r="B603" s="39"/>
      <c r="C603" s="220" t="s">
        <v>431</v>
      </c>
      <c r="D603" s="220" t="s">
        <v>149</v>
      </c>
      <c r="E603" s="221" t="s">
        <v>654</v>
      </c>
      <c r="F603" s="222" t="s">
        <v>655</v>
      </c>
      <c r="G603" s="223" t="s">
        <v>152</v>
      </c>
      <c r="H603" s="224">
        <v>15.5</v>
      </c>
      <c r="I603" s="225"/>
      <c r="J603" s="226">
        <f>ROUND(I603*H603,2)</f>
        <v>0</v>
      </c>
      <c r="K603" s="227"/>
      <c r="L603" s="44"/>
      <c r="M603" s="228" t="s">
        <v>1</v>
      </c>
      <c r="N603" s="229" t="s">
        <v>40</v>
      </c>
      <c r="O603" s="92"/>
      <c r="P603" s="230">
        <f>O603*H603</f>
        <v>0</v>
      </c>
      <c r="Q603" s="230">
        <v>0</v>
      </c>
      <c r="R603" s="230">
        <f>Q603*H603</f>
        <v>0</v>
      </c>
      <c r="S603" s="230">
        <v>0</v>
      </c>
      <c r="T603" s="231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2" t="s">
        <v>153</v>
      </c>
      <c r="AT603" s="232" t="s">
        <v>149</v>
      </c>
      <c r="AU603" s="232" t="s">
        <v>83</v>
      </c>
      <c r="AY603" s="17" t="s">
        <v>147</v>
      </c>
      <c r="BE603" s="233">
        <f>IF(N603="základní",J603,0)</f>
        <v>0</v>
      </c>
      <c r="BF603" s="233">
        <f>IF(N603="snížená",J603,0)</f>
        <v>0</v>
      </c>
      <c r="BG603" s="233">
        <f>IF(N603="zákl. přenesená",J603,0)</f>
        <v>0</v>
      </c>
      <c r="BH603" s="233">
        <f>IF(N603="sníž. přenesená",J603,0)</f>
        <v>0</v>
      </c>
      <c r="BI603" s="233">
        <f>IF(N603="nulová",J603,0)</f>
        <v>0</v>
      </c>
      <c r="BJ603" s="17" t="s">
        <v>153</v>
      </c>
      <c r="BK603" s="233">
        <f>ROUND(I603*H603,2)</f>
        <v>0</v>
      </c>
      <c r="BL603" s="17" t="s">
        <v>153</v>
      </c>
      <c r="BM603" s="232" t="s">
        <v>656</v>
      </c>
    </row>
    <row r="604" s="2" customFormat="1">
      <c r="A604" s="38"/>
      <c r="B604" s="39"/>
      <c r="C604" s="40"/>
      <c r="D604" s="234" t="s">
        <v>154</v>
      </c>
      <c r="E604" s="40"/>
      <c r="F604" s="235" t="s">
        <v>655</v>
      </c>
      <c r="G604" s="40"/>
      <c r="H604" s="40"/>
      <c r="I604" s="236"/>
      <c r="J604" s="40"/>
      <c r="K604" s="40"/>
      <c r="L604" s="44"/>
      <c r="M604" s="237"/>
      <c r="N604" s="238"/>
      <c r="O604" s="92"/>
      <c r="P604" s="92"/>
      <c r="Q604" s="92"/>
      <c r="R604" s="92"/>
      <c r="S604" s="92"/>
      <c r="T604" s="93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154</v>
      </c>
      <c r="AU604" s="17" t="s">
        <v>83</v>
      </c>
    </row>
    <row r="605" s="2" customFormat="1" ht="24.15" customHeight="1">
      <c r="A605" s="38"/>
      <c r="B605" s="39"/>
      <c r="C605" s="220" t="s">
        <v>657</v>
      </c>
      <c r="D605" s="220" t="s">
        <v>149</v>
      </c>
      <c r="E605" s="221" t="s">
        <v>658</v>
      </c>
      <c r="F605" s="222" t="s">
        <v>659</v>
      </c>
      <c r="G605" s="223" t="s">
        <v>298</v>
      </c>
      <c r="H605" s="224">
        <v>1</v>
      </c>
      <c r="I605" s="225"/>
      <c r="J605" s="226">
        <f>ROUND(I605*H605,2)</f>
        <v>0</v>
      </c>
      <c r="K605" s="227"/>
      <c r="L605" s="44"/>
      <c r="M605" s="228" t="s">
        <v>1</v>
      </c>
      <c r="N605" s="229" t="s">
        <v>40</v>
      </c>
      <c r="O605" s="92"/>
      <c r="P605" s="230">
        <f>O605*H605</f>
        <v>0</v>
      </c>
      <c r="Q605" s="230">
        <v>0.38051000000000001</v>
      </c>
      <c r="R605" s="230">
        <f>Q605*H605</f>
        <v>0.38051000000000001</v>
      </c>
      <c r="S605" s="230">
        <v>0</v>
      </c>
      <c r="T605" s="231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2" t="s">
        <v>153</v>
      </c>
      <c r="AT605" s="232" t="s">
        <v>149</v>
      </c>
      <c r="AU605" s="232" t="s">
        <v>83</v>
      </c>
      <c r="AY605" s="17" t="s">
        <v>147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17" t="s">
        <v>153</v>
      </c>
      <c r="BK605" s="233">
        <f>ROUND(I605*H605,2)</f>
        <v>0</v>
      </c>
      <c r="BL605" s="17" t="s">
        <v>153</v>
      </c>
      <c r="BM605" s="232" t="s">
        <v>660</v>
      </c>
    </row>
    <row r="606" s="2" customFormat="1">
      <c r="A606" s="38"/>
      <c r="B606" s="39"/>
      <c r="C606" s="40"/>
      <c r="D606" s="234" t="s">
        <v>154</v>
      </c>
      <c r="E606" s="40"/>
      <c r="F606" s="235" t="s">
        <v>659</v>
      </c>
      <c r="G606" s="40"/>
      <c r="H606" s="40"/>
      <c r="I606" s="236"/>
      <c r="J606" s="40"/>
      <c r="K606" s="40"/>
      <c r="L606" s="44"/>
      <c r="M606" s="237"/>
      <c r="N606" s="238"/>
      <c r="O606" s="92"/>
      <c r="P606" s="92"/>
      <c r="Q606" s="92"/>
      <c r="R606" s="92"/>
      <c r="S606" s="92"/>
      <c r="T606" s="93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154</v>
      </c>
      <c r="AU606" s="17" t="s">
        <v>83</v>
      </c>
    </row>
    <row r="607" s="2" customFormat="1" ht="24.15" customHeight="1">
      <c r="A607" s="38"/>
      <c r="B607" s="39"/>
      <c r="C607" s="271" t="s">
        <v>435</v>
      </c>
      <c r="D607" s="271" t="s">
        <v>253</v>
      </c>
      <c r="E607" s="272" t="s">
        <v>661</v>
      </c>
      <c r="F607" s="273" t="s">
        <v>662</v>
      </c>
      <c r="G607" s="274" t="s">
        <v>298</v>
      </c>
      <c r="H607" s="275">
        <v>1</v>
      </c>
      <c r="I607" s="276"/>
      <c r="J607" s="277">
        <f>ROUND(I607*H607,2)</f>
        <v>0</v>
      </c>
      <c r="K607" s="278"/>
      <c r="L607" s="279"/>
      <c r="M607" s="280" t="s">
        <v>1</v>
      </c>
      <c r="N607" s="281" t="s">
        <v>40</v>
      </c>
      <c r="O607" s="92"/>
      <c r="P607" s="230">
        <f>O607*H607</f>
        <v>0</v>
      </c>
      <c r="Q607" s="230">
        <v>4.7779999999999996</v>
      </c>
      <c r="R607" s="230">
        <f>Q607*H607</f>
        <v>4.7779999999999996</v>
      </c>
      <c r="S607" s="230">
        <v>0</v>
      </c>
      <c r="T607" s="231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2" t="s">
        <v>171</v>
      </c>
      <c r="AT607" s="232" t="s">
        <v>253</v>
      </c>
      <c r="AU607" s="232" t="s">
        <v>83</v>
      </c>
      <c r="AY607" s="17" t="s">
        <v>147</v>
      </c>
      <c r="BE607" s="233">
        <f>IF(N607="základní",J607,0)</f>
        <v>0</v>
      </c>
      <c r="BF607" s="233">
        <f>IF(N607="snížená",J607,0)</f>
        <v>0</v>
      </c>
      <c r="BG607" s="233">
        <f>IF(N607="zákl. přenesená",J607,0)</f>
        <v>0</v>
      </c>
      <c r="BH607" s="233">
        <f>IF(N607="sníž. přenesená",J607,0)</f>
        <v>0</v>
      </c>
      <c r="BI607" s="233">
        <f>IF(N607="nulová",J607,0)</f>
        <v>0</v>
      </c>
      <c r="BJ607" s="17" t="s">
        <v>153</v>
      </c>
      <c r="BK607" s="233">
        <f>ROUND(I607*H607,2)</f>
        <v>0</v>
      </c>
      <c r="BL607" s="17" t="s">
        <v>153</v>
      </c>
      <c r="BM607" s="232" t="s">
        <v>663</v>
      </c>
    </row>
    <row r="608" s="2" customFormat="1">
      <c r="A608" s="38"/>
      <c r="B608" s="39"/>
      <c r="C608" s="40"/>
      <c r="D608" s="234" t="s">
        <v>154</v>
      </c>
      <c r="E608" s="40"/>
      <c r="F608" s="235" t="s">
        <v>662</v>
      </c>
      <c r="G608" s="40"/>
      <c r="H608" s="40"/>
      <c r="I608" s="236"/>
      <c r="J608" s="40"/>
      <c r="K608" s="40"/>
      <c r="L608" s="44"/>
      <c r="M608" s="237"/>
      <c r="N608" s="238"/>
      <c r="O608" s="92"/>
      <c r="P608" s="92"/>
      <c r="Q608" s="92"/>
      <c r="R608" s="92"/>
      <c r="S608" s="92"/>
      <c r="T608" s="93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154</v>
      </c>
      <c r="AU608" s="17" t="s">
        <v>83</v>
      </c>
    </row>
    <row r="609" s="2" customFormat="1" ht="33" customHeight="1">
      <c r="A609" s="38"/>
      <c r="B609" s="39"/>
      <c r="C609" s="220" t="s">
        <v>664</v>
      </c>
      <c r="D609" s="220" t="s">
        <v>149</v>
      </c>
      <c r="E609" s="221" t="s">
        <v>665</v>
      </c>
      <c r="F609" s="222" t="s">
        <v>666</v>
      </c>
      <c r="G609" s="223" t="s">
        <v>298</v>
      </c>
      <c r="H609" s="224">
        <v>2</v>
      </c>
      <c r="I609" s="225"/>
      <c r="J609" s="226">
        <f>ROUND(I609*H609,2)</f>
        <v>0</v>
      </c>
      <c r="K609" s="227"/>
      <c r="L609" s="44"/>
      <c r="M609" s="228" t="s">
        <v>1</v>
      </c>
      <c r="N609" s="229" t="s">
        <v>40</v>
      </c>
      <c r="O609" s="92"/>
      <c r="P609" s="230">
        <f>O609*H609</f>
        <v>0</v>
      </c>
      <c r="Q609" s="230">
        <v>0.034009999999999999</v>
      </c>
      <c r="R609" s="230">
        <f>Q609*H609</f>
        <v>0.068019999999999997</v>
      </c>
      <c r="S609" s="230">
        <v>0</v>
      </c>
      <c r="T609" s="231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2" t="s">
        <v>153</v>
      </c>
      <c r="AT609" s="232" t="s">
        <v>149</v>
      </c>
      <c r="AU609" s="232" t="s">
        <v>83</v>
      </c>
      <c r="AY609" s="17" t="s">
        <v>147</v>
      </c>
      <c r="BE609" s="233">
        <f>IF(N609="základní",J609,0)</f>
        <v>0</v>
      </c>
      <c r="BF609" s="233">
        <f>IF(N609="snížená",J609,0)</f>
        <v>0</v>
      </c>
      <c r="BG609" s="233">
        <f>IF(N609="zákl. přenesená",J609,0)</f>
        <v>0</v>
      </c>
      <c r="BH609" s="233">
        <f>IF(N609="sníž. přenesená",J609,0)</f>
        <v>0</v>
      </c>
      <c r="BI609" s="233">
        <f>IF(N609="nulová",J609,0)</f>
        <v>0</v>
      </c>
      <c r="BJ609" s="17" t="s">
        <v>153</v>
      </c>
      <c r="BK609" s="233">
        <f>ROUND(I609*H609,2)</f>
        <v>0</v>
      </c>
      <c r="BL609" s="17" t="s">
        <v>153</v>
      </c>
      <c r="BM609" s="232" t="s">
        <v>667</v>
      </c>
    </row>
    <row r="610" s="2" customFormat="1">
      <c r="A610" s="38"/>
      <c r="B610" s="39"/>
      <c r="C610" s="40"/>
      <c r="D610" s="234" t="s">
        <v>154</v>
      </c>
      <c r="E610" s="40"/>
      <c r="F610" s="235" t="s">
        <v>666</v>
      </c>
      <c r="G610" s="40"/>
      <c r="H610" s="40"/>
      <c r="I610" s="236"/>
      <c r="J610" s="40"/>
      <c r="K610" s="40"/>
      <c r="L610" s="44"/>
      <c r="M610" s="237"/>
      <c r="N610" s="238"/>
      <c r="O610" s="92"/>
      <c r="P610" s="92"/>
      <c r="Q610" s="92"/>
      <c r="R610" s="92"/>
      <c r="S610" s="92"/>
      <c r="T610" s="93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154</v>
      </c>
      <c r="AU610" s="17" t="s">
        <v>83</v>
      </c>
    </row>
    <row r="611" s="2" customFormat="1" ht="24.15" customHeight="1">
      <c r="A611" s="38"/>
      <c r="B611" s="39"/>
      <c r="C611" s="271" t="s">
        <v>443</v>
      </c>
      <c r="D611" s="271" t="s">
        <v>253</v>
      </c>
      <c r="E611" s="272" t="s">
        <v>668</v>
      </c>
      <c r="F611" s="273" t="s">
        <v>669</v>
      </c>
      <c r="G611" s="274" t="s">
        <v>298</v>
      </c>
      <c r="H611" s="275">
        <v>1</v>
      </c>
      <c r="I611" s="276"/>
      <c r="J611" s="277">
        <f>ROUND(I611*H611,2)</f>
        <v>0</v>
      </c>
      <c r="K611" s="278"/>
      <c r="L611" s="279"/>
      <c r="M611" s="280" t="s">
        <v>1</v>
      </c>
      <c r="N611" s="281" t="s">
        <v>40</v>
      </c>
      <c r="O611" s="92"/>
      <c r="P611" s="230">
        <f>O611*H611</f>
        <v>0</v>
      </c>
      <c r="Q611" s="230">
        <v>1.3999999999999999</v>
      </c>
      <c r="R611" s="230">
        <f>Q611*H611</f>
        <v>1.3999999999999999</v>
      </c>
      <c r="S611" s="230">
        <v>0</v>
      </c>
      <c r="T611" s="231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2" t="s">
        <v>171</v>
      </c>
      <c r="AT611" s="232" t="s">
        <v>253</v>
      </c>
      <c r="AU611" s="232" t="s">
        <v>83</v>
      </c>
      <c r="AY611" s="17" t="s">
        <v>147</v>
      </c>
      <c r="BE611" s="233">
        <f>IF(N611="základní",J611,0)</f>
        <v>0</v>
      </c>
      <c r="BF611" s="233">
        <f>IF(N611="snížená",J611,0)</f>
        <v>0</v>
      </c>
      <c r="BG611" s="233">
        <f>IF(N611="zákl. přenesená",J611,0)</f>
        <v>0</v>
      </c>
      <c r="BH611" s="233">
        <f>IF(N611="sníž. přenesená",J611,0)</f>
        <v>0</v>
      </c>
      <c r="BI611" s="233">
        <f>IF(N611="nulová",J611,0)</f>
        <v>0</v>
      </c>
      <c r="BJ611" s="17" t="s">
        <v>153</v>
      </c>
      <c r="BK611" s="233">
        <f>ROUND(I611*H611,2)</f>
        <v>0</v>
      </c>
      <c r="BL611" s="17" t="s">
        <v>153</v>
      </c>
      <c r="BM611" s="232" t="s">
        <v>670</v>
      </c>
    </row>
    <row r="612" s="2" customFormat="1">
      <c r="A612" s="38"/>
      <c r="B612" s="39"/>
      <c r="C612" s="40"/>
      <c r="D612" s="234" t="s">
        <v>154</v>
      </c>
      <c r="E612" s="40"/>
      <c r="F612" s="235" t="s">
        <v>669</v>
      </c>
      <c r="G612" s="40"/>
      <c r="H612" s="40"/>
      <c r="I612" s="236"/>
      <c r="J612" s="40"/>
      <c r="K612" s="40"/>
      <c r="L612" s="44"/>
      <c r="M612" s="237"/>
      <c r="N612" s="238"/>
      <c r="O612" s="92"/>
      <c r="P612" s="92"/>
      <c r="Q612" s="92"/>
      <c r="R612" s="92"/>
      <c r="S612" s="92"/>
      <c r="T612" s="93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154</v>
      </c>
      <c r="AU612" s="17" t="s">
        <v>83</v>
      </c>
    </row>
    <row r="613" s="2" customFormat="1" ht="24.15" customHeight="1">
      <c r="A613" s="38"/>
      <c r="B613" s="39"/>
      <c r="C613" s="220" t="s">
        <v>671</v>
      </c>
      <c r="D613" s="220" t="s">
        <v>149</v>
      </c>
      <c r="E613" s="221" t="s">
        <v>672</v>
      </c>
      <c r="F613" s="222" t="s">
        <v>673</v>
      </c>
      <c r="G613" s="223" t="s">
        <v>298</v>
      </c>
      <c r="H613" s="224">
        <v>1</v>
      </c>
      <c r="I613" s="225"/>
      <c r="J613" s="226">
        <f>ROUND(I613*H613,2)</f>
        <v>0</v>
      </c>
      <c r="K613" s="227"/>
      <c r="L613" s="44"/>
      <c r="M613" s="228" t="s">
        <v>1</v>
      </c>
      <c r="N613" s="229" t="s">
        <v>40</v>
      </c>
      <c r="O613" s="92"/>
      <c r="P613" s="230">
        <f>O613*H613</f>
        <v>0</v>
      </c>
      <c r="Q613" s="230">
        <v>0.044749999999999998</v>
      </c>
      <c r="R613" s="230">
        <f>Q613*H613</f>
        <v>0.044749999999999998</v>
      </c>
      <c r="S613" s="230">
        <v>0</v>
      </c>
      <c r="T613" s="231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32" t="s">
        <v>153</v>
      </c>
      <c r="AT613" s="232" t="s">
        <v>149</v>
      </c>
      <c r="AU613" s="232" t="s">
        <v>83</v>
      </c>
      <c r="AY613" s="17" t="s">
        <v>147</v>
      </c>
      <c r="BE613" s="233">
        <f>IF(N613="základní",J613,0)</f>
        <v>0</v>
      </c>
      <c r="BF613" s="233">
        <f>IF(N613="snížená",J613,0)</f>
        <v>0</v>
      </c>
      <c r="BG613" s="233">
        <f>IF(N613="zákl. přenesená",J613,0)</f>
        <v>0</v>
      </c>
      <c r="BH613" s="233">
        <f>IF(N613="sníž. přenesená",J613,0)</f>
        <v>0</v>
      </c>
      <c r="BI613" s="233">
        <f>IF(N613="nulová",J613,0)</f>
        <v>0</v>
      </c>
      <c r="BJ613" s="17" t="s">
        <v>153</v>
      </c>
      <c r="BK613" s="233">
        <f>ROUND(I613*H613,2)</f>
        <v>0</v>
      </c>
      <c r="BL613" s="17" t="s">
        <v>153</v>
      </c>
      <c r="BM613" s="232" t="s">
        <v>674</v>
      </c>
    </row>
    <row r="614" s="2" customFormat="1">
      <c r="A614" s="38"/>
      <c r="B614" s="39"/>
      <c r="C614" s="40"/>
      <c r="D614" s="234" t="s">
        <v>154</v>
      </c>
      <c r="E614" s="40"/>
      <c r="F614" s="235" t="s">
        <v>673</v>
      </c>
      <c r="G614" s="40"/>
      <c r="H614" s="40"/>
      <c r="I614" s="236"/>
      <c r="J614" s="40"/>
      <c r="K614" s="40"/>
      <c r="L614" s="44"/>
      <c r="M614" s="237"/>
      <c r="N614" s="238"/>
      <c r="O614" s="92"/>
      <c r="P614" s="92"/>
      <c r="Q614" s="92"/>
      <c r="R614" s="92"/>
      <c r="S614" s="92"/>
      <c r="T614" s="93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154</v>
      </c>
      <c r="AU614" s="17" t="s">
        <v>83</v>
      </c>
    </row>
    <row r="615" s="2" customFormat="1" ht="16.5" customHeight="1">
      <c r="A615" s="38"/>
      <c r="B615" s="39"/>
      <c r="C615" s="271" t="s">
        <v>448</v>
      </c>
      <c r="D615" s="271" t="s">
        <v>253</v>
      </c>
      <c r="E615" s="272" t="s">
        <v>675</v>
      </c>
      <c r="F615" s="273" t="s">
        <v>676</v>
      </c>
      <c r="G615" s="274" t="s">
        <v>298</v>
      </c>
      <c r="H615" s="275">
        <v>1</v>
      </c>
      <c r="I615" s="276"/>
      <c r="J615" s="277">
        <f>ROUND(I615*H615,2)</f>
        <v>0</v>
      </c>
      <c r="K615" s="278"/>
      <c r="L615" s="279"/>
      <c r="M615" s="280" t="s">
        <v>1</v>
      </c>
      <c r="N615" s="281" t="s">
        <v>40</v>
      </c>
      <c r="O615" s="92"/>
      <c r="P615" s="230">
        <f>O615*H615</f>
        <v>0</v>
      </c>
      <c r="Q615" s="230">
        <v>0.69999999999999996</v>
      </c>
      <c r="R615" s="230">
        <f>Q615*H615</f>
        <v>0.69999999999999996</v>
      </c>
      <c r="S615" s="230">
        <v>0</v>
      </c>
      <c r="T615" s="231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2" t="s">
        <v>171</v>
      </c>
      <c r="AT615" s="232" t="s">
        <v>253</v>
      </c>
      <c r="AU615" s="232" t="s">
        <v>83</v>
      </c>
      <c r="AY615" s="17" t="s">
        <v>147</v>
      </c>
      <c r="BE615" s="233">
        <f>IF(N615="základní",J615,0)</f>
        <v>0</v>
      </c>
      <c r="BF615" s="233">
        <f>IF(N615="snížená",J615,0)</f>
        <v>0</v>
      </c>
      <c r="BG615" s="233">
        <f>IF(N615="zákl. přenesená",J615,0)</f>
        <v>0</v>
      </c>
      <c r="BH615" s="233">
        <f>IF(N615="sníž. přenesená",J615,0)</f>
        <v>0</v>
      </c>
      <c r="BI615" s="233">
        <f>IF(N615="nulová",J615,0)</f>
        <v>0</v>
      </c>
      <c r="BJ615" s="17" t="s">
        <v>153</v>
      </c>
      <c r="BK615" s="233">
        <f>ROUND(I615*H615,2)</f>
        <v>0</v>
      </c>
      <c r="BL615" s="17" t="s">
        <v>153</v>
      </c>
      <c r="BM615" s="232" t="s">
        <v>677</v>
      </c>
    </row>
    <row r="616" s="2" customFormat="1">
      <c r="A616" s="38"/>
      <c r="B616" s="39"/>
      <c r="C616" s="40"/>
      <c r="D616" s="234" t="s">
        <v>154</v>
      </c>
      <c r="E616" s="40"/>
      <c r="F616" s="235" t="s">
        <v>676</v>
      </c>
      <c r="G616" s="40"/>
      <c r="H616" s="40"/>
      <c r="I616" s="236"/>
      <c r="J616" s="40"/>
      <c r="K616" s="40"/>
      <c r="L616" s="44"/>
      <c r="M616" s="237"/>
      <c r="N616" s="238"/>
      <c r="O616" s="92"/>
      <c r="P616" s="92"/>
      <c r="Q616" s="92"/>
      <c r="R616" s="92"/>
      <c r="S616" s="92"/>
      <c r="T616" s="93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154</v>
      </c>
      <c r="AU616" s="17" t="s">
        <v>83</v>
      </c>
    </row>
    <row r="617" s="2" customFormat="1" ht="24.15" customHeight="1">
      <c r="A617" s="38"/>
      <c r="B617" s="39"/>
      <c r="C617" s="220" t="s">
        <v>678</v>
      </c>
      <c r="D617" s="220" t="s">
        <v>149</v>
      </c>
      <c r="E617" s="221" t="s">
        <v>679</v>
      </c>
      <c r="F617" s="222" t="s">
        <v>680</v>
      </c>
      <c r="G617" s="223" t="s">
        <v>298</v>
      </c>
      <c r="H617" s="224">
        <v>5</v>
      </c>
      <c r="I617" s="225"/>
      <c r="J617" s="226">
        <f>ROUND(I617*H617,2)</f>
        <v>0</v>
      </c>
      <c r="K617" s="227"/>
      <c r="L617" s="44"/>
      <c r="M617" s="228" t="s">
        <v>1</v>
      </c>
      <c r="N617" s="229" t="s">
        <v>40</v>
      </c>
      <c r="O617" s="92"/>
      <c r="P617" s="230">
        <f>O617*H617</f>
        <v>0</v>
      </c>
      <c r="Q617" s="230">
        <v>0.010189999999999999</v>
      </c>
      <c r="R617" s="230">
        <f>Q617*H617</f>
        <v>0.050949999999999995</v>
      </c>
      <c r="S617" s="230">
        <v>0</v>
      </c>
      <c r="T617" s="231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32" t="s">
        <v>153</v>
      </c>
      <c r="AT617" s="232" t="s">
        <v>149</v>
      </c>
      <c r="AU617" s="232" t="s">
        <v>83</v>
      </c>
      <c r="AY617" s="17" t="s">
        <v>147</v>
      </c>
      <c r="BE617" s="233">
        <f>IF(N617="základní",J617,0)</f>
        <v>0</v>
      </c>
      <c r="BF617" s="233">
        <f>IF(N617="snížená",J617,0)</f>
        <v>0</v>
      </c>
      <c r="BG617" s="233">
        <f>IF(N617="zákl. přenesená",J617,0)</f>
        <v>0</v>
      </c>
      <c r="BH617" s="233">
        <f>IF(N617="sníž. přenesená",J617,0)</f>
        <v>0</v>
      </c>
      <c r="BI617" s="233">
        <f>IF(N617="nulová",J617,0)</f>
        <v>0</v>
      </c>
      <c r="BJ617" s="17" t="s">
        <v>153</v>
      </c>
      <c r="BK617" s="233">
        <f>ROUND(I617*H617,2)</f>
        <v>0</v>
      </c>
      <c r="BL617" s="17" t="s">
        <v>153</v>
      </c>
      <c r="BM617" s="232" t="s">
        <v>681</v>
      </c>
    </row>
    <row r="618" s="2" customFormat="1">
      <c r="A618" s="38"/>
      <c r="B618" s="39"/>
      <c r="C618" s="40"/>
      <c r="D618" s="234" t="s">
        <v>154</v>
      </c>
      <c r="E618" s="40"/>
      <c r="F618" s="235" t="s">
        <v>680</v>
      </c>
      <c r="G618" s="40"/>
      <c r="H618" s="40"/>
      <c r="I618" s="236"/>
      <c r="J618" s="40"/>
      <c r="K618" s="40"/>
      <c r="L618" s="44"/>
      <c r="M618" s="237"/>
      <c r="N618" s="238"/>
      <c r="O618" s="92"/>
      <c r="P618" s="92"/>
      <c r="Q618" s="92"/>
      <c r="R618" s="92"/>
      <c r="S618" s="92"/>
      <c r="T618" s="93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154</v>
      </c>
      <c r="AU618" s="17" t="s">
        <v>83</v>
      </c>
    </row>
    <row r="619" s="14" customFormat="1">
      <c r="A619" s="14"/>
      <c r="B619" s="250"/>
      <c r="C619" s="251"/>
      <c r="D619" s="234" t="s">
        <v>155</v>
      </c>
      <c r="E619" s="252" t="s">
        <v>1</v>
      </c>
      <c r="F619" s="253" t="s">
        <v>185</v>
      </c>
      <c r="G619" s="251"/>
      <c r="H619" s="252" t="s">
        <v>1</v>
      </c>
      <c r="I619" s="254"/>
      <c r="J619" s="251"/>
      <c r="K619" s="251"/>
      <c r="L619" s="255"/>
      <c r="M619" s="256"/>
      <c r="N619" s="257"/>
      <c r="O619" s="257"/>
      <c r="P619" s="257"/>
      <c r="Q619" s="257"/>
      <c r="R619" s="257"/>
      <c r="S619" s="257"/>
      <c r="T619" s="258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9" t="s">
        <v>155</v>
      </c>
      <c r="AU619" s="259" t="s">
        <v>83</v>
      </c>
      <c r="AV619" s="14" t="s">
        <v>81</v>
      </c>
      <c r="AW619" s="14" t="s">
        <v>30</v>
      </c>
      <c r="AX619" s="14" t="s">
        <v>73</v>
      </c>
      <c r="AY619" s="259" t="s">
        <v>147</v>
      </c>
    </row>
    <row r="620" s="13" customFormat="1">
      <c r="A620" s="13"/>
      <c r="B620" s="239"/>
      <c r="C620" s="240"/>
      <c r="D620" s="234" t="s">
        <v>155</v>
      </c>
      <c r="E620" s="241" t="s">
        <v>1</v>
      </c>
      <c r="F620" s="242" t="s">
        <v>179</v>
      </c>
      <c r="G620" s="240"/>
      <c r="H620" s="243">
        <v>5</v>
      </c>
      <c r="I620" s="244"/>
      <c r="J620" s="240"/>
      <c r="K620" s="240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155</v>
      </c>
      <c r="AU620" s="249" t="s">
        <v>83</v>
      </c>
      <c r="AV620" s="13" t="s">
        <v>83</v>
      </c>
      <c r="AW620" s="13" t="s">
        <v>30</v>
      </c>
      <c r="AX620" s="13" t="s">
        <v>73</v>
      </c>
      <c r="AY620" s="249" t="s">
        <v>147</v>
      </c>
    </row>
    <row r="621" s="15" customFormat="1">
      <c r="A621" s="15"/>
      <c r="B621" s="260"/>
      <c r="C621" s="261"/>
      <c r="D621" s="234" t="s">
        <v>155</v>
      </c>
      <c r="E621" s="262" t="s">
        <v>1</v>
      </c>
      <c r="F621" s="263" t="s">
        <v>163</v>
      </c>
      <c r="G621" s="261"/>
      <c r="H621" s="264">
        <v>5</v>
      </c>
      <c r="I621" s="265"/>
      <c r="J621" s="261"/>
      <c r="K621" s="261"/>
      <c r="L621" s="266"/>
      <c r="M621" s="267"/>
      <c r="N621" s="268"/>
      <c r="O621" s="268"/>
      <c r="P621" s="268"/>
      <c r="Q621" s="268"/>
      <c r="R621" s="268"/>
      <c r="S621" s="268"/>
      <c r="T621" s="269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70" t="s">
        <v>155</v>
      </c>
      <c r="AU621" s="270" t="s">
        <v>83</v>
      </c>
      <c r="AV621" s="15" t="s">
        <v>153</v>
      </c>
      <c r="AW621" s="15" t="s">
        <v>30</v>
      </c>
      <c r="AX621" s="15" t="s">
        <v>81</v>
      </c>
      <c r="AY621" s="270" t="s">
        <v>147</v>
      </c>
    </row>
    <row r="622" s="2" customFormat="1" ht="24.15" customHeight="1">
      <c r="A622" s="38"/>
      <c r="B622" s="39"/>
      <c r="C622" s="271" t="s">
        <v>453</v>
      </c>
      <c r="D622" s="271" t="s">
        <v>253</v>
      </c>
      <c r="E622" s="272" t="s">
        <v>682</v>
      </c>
      <c r="F622" s="273" t="s">
        <v>683</v>
      </c>
      <c r="G622" s="274" t="s">
        <v>298</v>
      </c>
      <c r="H622" s="275">
        <v>5</v>
      </c>
      <c r="I622" s="276"/>
      <c r="J622" s="277">
        <f>ROUND(I622*H622,2)</f>
        <v>0</v>
      </c>
      <c r="K622" s="278"/>
      <c r="L622" s="279"/>
      <c r="M622" s="280" t="s">
        <v>1</v>
      </c>
      <c r="N622" s="281" t="s">
        <v>40</v>
      </c>
      <c r="O622" s="92"/>
      <c r="P622" s="230">
        <f>O622*H622</f>
        <v>0</v>
      </c>
      <c r="Q622" s="230">
        <v>0.36199999999999999</v>
      </c>
      <c r="R622" s="230">
        <f>Q622*H622</f>
        <v>1.8100000000000001</v>
      </c>
      <c r="S622" s="230">
        <v>0</v>
      </c>
      <c r="T622" s="231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32" t="s">
        <v>171</v>
      </c>
      <c r="AT622" s="232" t="s">
        <v>253</v>
      </c>
      <c r="AU622" s="232" t="s">
        <v>83</v>
      </c>
      <c r="AY622" s="17" t="s">
        <v>147</v>
      </c>
      <c r="BE622" s="233">
        <f>IF(N622="základní",J622,0)</f>
        <v>0</v>
      </c>
      <c r="BF622" s="233">
        <f>IF(N622="snížená",J622,0)</f>
        <v>0</v>
      </c>
      <c r="BG622" s="233">
        <f>IF(N622="zákl. přenesená",J622,0)</f>
        <v>0</v>
      </c>
      <c r="BH622" s="233">
        <f>IF(N622="sníž. přenesená",J622,0)</f>
        <v>0</v>
      </c>
      <c r="BI622" s="233">
        <f>IF(N622="nulová",J622,0)</f>
        <v>0</v>
      </c>
      <c r="BJ622" s="17" t="s">
        <v>153</v>
      </c>
      <c r="BK622" s="233">
        <f>ROUND(I622*H622,2)</f>
        <v>0</v>
      </c>
      <c r="BL622" s="17" t="s">
        <v>153</v>
      </c>
      <c r="BM622" s="232" t="s">
        <v>684</v>
      </c>
    </row>
    <row r="623" s="2" customFormat="1">
      <c r="A623" s="38"/>
      <c r="B623" s="39"/>
      <c r="C623" s="40"/>
      <c r="D623" s="234" t="s">
        <v>154</v>
      </c>
      <c r="E623" s="40"/>
      <c r="F623" s="235" t="s">
        <v>683</v>
      </c>
      <c r="G623" s="40"/>
      <c r="H623" s="40"/>
      <c r="I623" s="236"/>
      <c r="J623" s="40"/>
      <c r="K623" s="40"/>
      <c r="L623" s="44"/>
      <c r="M623" s="237"/>
      <c r="N623" s="238"/>
      <c r="O623" s="92"/>
      <c r="P623" s="92"/>
      <c r="Q623" s="92"/>
      <c r="R623" s="92"/>
      <c r="S623" s="92"/>
      <c r="T623" s="93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154</v>
      </c>
      <c r="AU623" s="17" t="s">
        <v>83</v>
      </c>
    </row>
    <row r="624" s="2" customFormat="1" ht="24.15" customHeight="1">
      <c r="A624" s="38"/>
      <c r="B624" s="39"/>
      <c r="C624" s="220" t="s">
        <v>685</v>
      </c>
      <c r="D624" s="220" t="s">
        <v>149</v>
      </c>
      <c r="E624" s="221" t="s">
        <v>686</v>
      </c>
      <c r="F624" s="222" t="s">
        <v>687</v>
      </c>
      <c r="G624" s="223" t="s">
        <v>298</v>
      </c>
      <c r="H624" s="224">
        <v>1</v>
      </c>
      <c r="I624" s="225"/>
      <c r="J624" s="226">
        <f>ROUND(I624*H624,2)</f>
        <v>0</v>
      </c>
      <c r="K624" s="227"/>
      <c r="L624" s="44"/>
      <c r="M624" s="228" t="s">
        <v>1</v>
      </c>
      <c r="N624" s="229" t="s">
        <v>40</v>
      </c>
      <c r="O624" s="92"/>
      <c r="P624" s="230">
        <f>O624*H624</f>
        <v>0</v>
      </c>
      <c r="Q624" s="230">
        <v>0.039269999999999999</v>
      </c>
      <c r="R624" s="230">
        <f>Q624*H624</f>
        <v>0.039269999999999999</v>
      </c>
      <c r="S624" s="230">
        <v>0</v>
      </c>
      <c r="T624" s="231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32" t="s">
        <v>153</v>
      </c>
      <c r="AT624" s="232" t="s">
        <v>149</v>
      </c>
      <c r="AU624" s="232" t="s">
        <v>83</v>
      </c>
      <c r="AY624" s="17" t="s">
        <v>147</v>
      </c>
      <c r="BE624" s="233">
        <f>IF(N624="základní",J624,0)</f>
        <v>0</v>
      </c>
      <c r="BF624" s="233">
        <f>IF(N624="snížená",J624,0)</f>
        <v>0</v>
      </c>
      <c r="BG624" s="233">
        <f>IF(N624="zákl. přenesená",J624,0)</f>
        <v>0</v>
      </c>
      <c r="BH624" s="233">
        <f>IF(N624="sníž. přenesená",J624,0)</f>
        <v>0</v>
      </c>
      <c r="BI624" s="233">
        <f>IF(N624="nulová",J624,0)</f>
        <v>0</v>
      </c>
      <c r="BJ624" s="17" t="s">
        <v>153</v>
      </c>
      <c r="BK624" s="233">
        <f>ROUND(I624*H624,2)</f>
        <v>0</v>
      </c>
      <c r="BL624" s="17" t="s">
        <v>153</v>
      </c>
      <c r="BM624" s="232" t="s">
        <v>688</v>
      </c>
    </row>
    <row r="625" s="2" customFormat="1">
      <c r="A625" s="38"/>
      <c r="B625" s="39"/>
      <c r="C625" s="40"/>
      <c r="D625" s="234" t="s">
        <v>154</v>
      </c>
      <c r="E625" s="40"/>
      <c r="F625" s="235" t="s">
        <v>687</v>
      </c>
      <c r="G625" s="40"/>
      <c r="H625" s="40"/>
      <c r="I625" s="236"/>
      <c r="J625" s="40"/>
      <c r="K625" s="40"/>
      <c r="L625" s="44"/>
      <c r="M625" s="237"/>
      <c r="N625" s="238"/>
      <c r="O625" s="92"/>
      <c r="P625" s="92"/>
      <c r="Q625" s="92"/>
      <c r="R625" s="92"/>
      <c r="S625" s="92"/>
      <c r="T625" s="93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7" t="s">
        <v>154</v>
      </c>
      <c r="AU625" s="17" t="s">
        <v>83</v>
      </c>
    </row>
    <row r="626" s="2" customFormat="1" ht="24.15" customHeight="1">
      <c r="A626" s="38"/>
      <c r="B626" s="39"/>
      <c r="C626" s="271" t="s">
        <v>456</v>
      </c>
      <c r="D626" s="271" t="s">
        <v>253</v>
      </c>
      <c r="E626" s="272" t="s">
        <v>689</v>
      </c>
      <c r="F626" s="273" t="s">
        <v>690</v>
      </c>
      <c r="G626" s="274" t="s">
        <v>298</v>
      </c>
      <c r="H626" s="275">
        <v>1</v>
      </c>
      <c r="I626" s="276"/>
      <c r="J626" s="277">
        <f>ROUND(I626*H626,2)</f>
        <v>0</v>
      </c>
      <c r="K626" s="278"/>
      <c r="L626" s="279"/>
      <c r="M626" s="280" t="s">
        <v>1</v>
      </c>
      <c r="N626" s="281" t="s">
        <v>40</v>
      </c>
      <c r="O626" s="92"/>
      <c r="P626" s="230">
        <f>O626*H626</f>
        <v>0</v>
      </c>
      <c r="Q626" s="230">
        <v>0.44900000000000001</v>
      </c>
      <c r="R626" s="230">
        <f>Q626*H626</f>
        <v>0.44900000000000001</v>
      </c>
      <c r="S626" s="230">
        <v>0</v>
      </c>
      <c r="T626" s="231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2" t="s">
        <v>171</v>
      </c>
      <c r="AT626" s="232" t="s">
        <v>253</v>
      </c>
      <c r="AU626" s="232" t="s">
        <v>83</v>
      </c>
      <c r="AY626" s="17" t="s">
        <v>147</v>
      </c>
      <c r="BE626" s="233">
        <f>IF(N626="základní",J626,0)</f>
        <v>0</v>
      </c>
      <c r="BF626" s="233">
        <f>IF(N626="snížená",J626,0)</f>
        <v>0</v>
      </c>
      <c r="BG626" s="233">
        <f>IF(N626="zákl. přenesená",J626,0)</f>
        <v>0</v>
      </c>
      <c r="BH626" s="233">
        <f>IF(N626="sníž. přenesená",J626,0)</f>
        <v>0</v>
      </c>
      <c r="BI626" s="233">
        <f>IF(N626="nulová",J626,0)</f>
        <v>0</v>
      </c>
      <c r="BJ626" s="17" t="s">
        <v>153</v>
      </c>
      <c r="BK626" s="233">
        <f>ROUND(I626*H626,2)</f>
        <v>0</v>
      </c>
      <c r="BL626" s="17" t="s">
        <v>153</v>
      </c>
      <c r="BM626" s="232" t="s">
        <v>691</v>
      </c>
    </row>
    <row r="627" s="2" customFormat="1">
      <c r="A627" s="38"/>
      <c r="B627" s="39"/>
      <c r="C627" s="40"/>
      <c r="D627" s="234" t="s">
        <v>154</v>
      </c>
      <c r="E627" s="40"/>
      <c r="F627" s="235" t="s">
        <v>690</v>
      </c>
      <c r="G627" s="40"/>
      <c r="H627" s="40"/>
      <c r="I627" s="236"/>
      <c r="J627" s="40"/>
      <c r="K627" s="40"/>
      <c r="L627" s="44"/>
      <c r="M627" s="237"/>
      <c r="N627" s="238"/>
      <c r="O627" s="92"/>
      <c r="P627" s="92"/>
      <c r="Q627" s="92"/>
      <c r="R627" s="92"/>
      <c r="S627" s="92"/>
      <c r="T627" s="93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154</v>
      </c>
      <c r="AU627" s="17" t="s">
        <v>83</v>
      </c>
    </row>
    <row r="628" s="2" customFormat="1" ht="24.15" customHeight="1">
      <c r="A628" s="38"/>
      <c r="B628" s="39"/>
      <c r="C628" s="220" t="s">
        <v>692</v>
      </c>
      <c r="D628" s="220" t="s">
        <v>149</v>
      </c>
      <c r="E628" s="221" t="s">
        <v>693</v>
      </c>
      <c r="F628" s="222" t="s">
        <v>694</v>
      </c>
      <c r="G628" s="223" t="s">
        <v>298</v>
      </c>
      <c r="H628" s="224">
        <v>2</v>
      </c>
      <c r="I628" s="225"/>
      <c r="J628" s="226">
        <f>ROUND(I628*H628,2)</f>
        <v>0</v>
      </c>
      <c r="K628" s="227"/>
      <c r="L628" s="44"/>
      <c r="M628" s="228" t="s">
        <v>1</v>
      </c>
      <c r="N628" s="229" t="s">
        <v>40</v>
      </c>
      <c r="O628" s="92"/>
      <c r="P628" s="230">
        <f>O628*H628</f>
        <v>0</v>
      </c>
      <c r="Q628" s="230">
        <v>0.040050000000000002</v>
      </c>
      <c r="R628" s="230">
        <f>Q628*H628</f>
        <v>0.080100000000000005</v>
      </c>
      <c r="S628" s="230">
        <v>0</v>
      </c>
      <c r="T628" s="231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2" t="s">
        <v>153</v>
      </c>
      <c r="AT628" s="232" t="s">
        <v>149</v>
      </c>
      <c r="AU628" s="232" t="s">
        <v>83</v>
      </c>
      <c r="AY628" s="17" t="s">
        <v>147</v>
      </c>
      <c r="BE628" s="233">
        <f>IF(N628="základní",J628,0)</f>
        <v>0</v>
      </c>
      <c r="BF628" s="233">
        <f>IF(N628="snížená",J628,0)</f>
        <v>0</v>
      </c>
      <c r="BG628" s="233">
        <f>IF(N628="zákl. přenesená",J628,0)</f>
        <v>0</v>
      </c>
      <c r="BH628" s="233">
        <f>IF(N628="sníž. přenesená",J628,0)</f>
        <v>0</v>
      </c>
      <c r="BI628" s="233">
        <f>IF(N628="nulová",J628,0)</f>
        <v>0</v>
      </c>
      <c r="BJ628" s="17" t="s">
        <v>153</v>
      </c>
      <c r="BK628" s="233">
        <f>ROUND(I628*H628,2)</f>
        <v>0</v>
      </c>
      <c r="BL628" s="17" t="s">
        <v>153</v>
      </c>
      <c r="BM628" s="232" t="s">
        <v>695</v>
      </c>
    </row>
    <row r="629" s="2" customFormat="1">
      <c r="A629" s="38"/>
      <c r="B629" s="39"/>
      <c r="C629" s="40"/>
      <c r="D629" s="234" t="s">
        <v>154</v>
      </c>
      <c r="E629" s="40"/>
      <c r="F629" s="235" t="s">
        <v>694</v>
      </c>
      <c r="G629" s="40"/>
      <c r="H629" s="40"/>
      <c r="I629" s="236"/>
      <c r="J629" s="40"/>
      <c r="K629" s="40"/>
      <c r="L629" s="44"/>
      <c r="M629" s="237"/>
      <c r="N629" s="238"/>
      <c r="O629" s="92"/>
      <c r="P629" s="92"/>
      <c r="Q629" s="92"/>
      <c r="R629" s="92"/>
      <c r="S629" s="92"/>
      <c r="T629" s="93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154</v>
      </c>
      <c r="AU629" s="17" t="s">
        <v>83</v>
      </c>
    </row>
    <row r="630" s="2" customFormat="1" ht="33" customHeight="1">
      <c r="A630" s="38"/>
      <c r="B630" s="39"/>
      <c r="C630" s="220" t="s">
        <v>460</v>
      </c>
      <c r="D630" s="220" t="s">
        <v>149</v>
      </c>
      <c r="E630" s="221" t="s">
        <v>696</v>
      </c>
      <c r="F630" s="222" t="s">
        <v>697</v>
      </c>
      <c r="G630" s="223" t="s">
        <v>298</v>
      </c>
      <c r="H630" s="224">
        <v>2</v>
      </c>
      <c r="I630" s="225"/>
      <c r="J630" s="226">
        <f>ROUND(I630*H630,2)</f>
        <v>0</v>
      </c>
      <c r="K630" s="227"/>
      <c r="L630" s="44"/>
      <c r="M630" s="228" t="s">
        <v>1</v>
      </c>
      <c r="N630" s="229" t="s">
        <v>40</v>
      </c>
      <c r="O630" s="92"/>
      <c r="P630" s="230">
        <f>O630*H630</f>
        <v>0</v>
      </c>
      <c r="Q630" s="230">
        <v>0.0059800000000000001</v>
      </c>
      <c r="R630" s="230">
        <f>Q630*H630</f>
        <v>0.01196</v>
      </c>
      <c r="S630" s="230">
        <v>0</v>
      </c>
      <c r="T630" s="231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32" t="s">
        <v>153</v>
      </c>
      <c r="AT630" s="232" t="s">
        <v>149</v>
      </c>
      <c r="AU630" s="232" t="s">
        <v>83</v>
      </c>
      <c r="AY630" s="17" t="s">
        <v>147</v>
      </c>
      <c r="BE630" s="233">
        <f>IF(N630="základní",J630,0)</f>
        <v>0</v>
      </c>
      <c r="BF630" s="233">
        <f>IF(N630="snížená",J630,0)</f>
        <v>0</v>
      </c>
      <c r="BG630" s="233">
        <f>IF(N630="zákl. přenesená",J630,0)</f>
        <v>0</v>
      </c>
      <c r="BH630" s="233">
        <f>IF(N630="sníž. přenesená",J630,0)</f>
        <v>0</v>
      </c>
      <c r="BI630" s="233">
        <f>IF(N630="nulová",J630,0)</f>
        <v>0</v>
      </c>
      <c r="BJ630" s="17" t="s">
        <v>153</v>
      </c>
      <c r="BK630" s="233">
        <f>ROUND(I630*H630,2)</f>
        <v>0</v>
      </c>
      <c r="BL630" s="17" t="s">
        <v>153</v>
      </c>
      <c r="BM630" s="232" t="s">
        <v>698</v>
      </c>
    </row>
    <row r="631" s="2" customFormat="1">
      <c r="A631" s="38"/>
      <c r="B631" s="39"/>
      <c r="C631" s="40"/>
      <c r="D631" s="234" t="s">
        <v>154</v>
      </c>
      <c r="E631" s="40"/>
      <c r="F631" s="235" t="s">
        <v>697</v>
      </c>
      <c r="G631" s="40"/>
      <c r="H631" s="40"/>
      <c r="I631" s="236"/>
      <c r="J631" s="40"/>
      <c r="K631" s="40"/>
      <c r="L631" s="44"/>
      <c r="M631" s="237"/>
      <c r="N631" s="238"/>
      <c r="O631" s="92"/>
      <c r="P631" s="92"/>
      <c r="Q631" s="92"/>
      <c r="R631" s="92"/>
      <c r="S631" s="92"/>
      <c r="T631" s="93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154</v>
      </c>
      <c r="AU631" s="17" t="s">
        <v>83</v>
      </c>
    </row>
    <row r="632" s="2" customFormat="1" ht="24.15" customHeight="1">
      <c r="A632" s="38"/>
      <c r="B632" s="39"/>
      <c r="C632" s="220" t="s">
        <v>699</v>
      </c>
      <c r="D632" s="220" t="s">
        <v>149</v>
      </c>
      <c r="E632" s="221" t="s">
        <v>700</v>
      </c>
      <c r="F632" s="222" t="s">
        <v>701</v>
      </c>
      <c r="G632" s="223" t="s">
        <v>298</v>
      </c>
      <c r="H632" s="224">
        <v>2</v>
      </c>
      <c r="I632" s="225"/>
      <c r="J632" s="226">
        <f>ROUND(I632*H632,2)</f>
        <v>0</v>
      </c>
      <c r="K632" s="227"/>
      <c r="L632" s="44"/>
      <c r="M632" s="228" t="s">
        <v>1</v>
      </c>
      <c r="N632" s="229" t="s">
        <v>40</v>
      </c>
      <c r="O632" s="92"/>
      <c r="P632" s="230">
        <f>O632*H632</f>
        <v>0</v>
      </c>
      <c r="Q632" s="230">
        <v>0</v>
      </c>
      <c r="R632" s="230">
        <f>Q632*H632</f>
        <v>0</v>
      </c>
      <c r="S632" s="230">
        <v>0</v>
      </c>
      <c r="T632" s="231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32" t="s">
        <v>153</v>
      </c>
      <c r="AT632" s="232" t="s">
        <v>149</v>
      </c>
      <c r="AU632" s="232" t="s">
        <v>83</v>
      </c>
      <c r="AY632" s="17" t="s">
        <v>147</v>
      </c>
      <c r="BE632" s="233">
        <f>IF(N632="základní",J632,0)</f>
        <v>0</v>
      </c>
      <c r="BF632" s="233">
        <f>IF(N632="snížená",J632,0)</f>
        <v>0</v>
      </c>
      <c r="BG632" s="233">
        <f>IF(N632="zákl. přenesená",J632,0)</f>
        <v>0</v>
      </c>
      <c r="BH632" s="233">
        <f>IF(N632="sníž. přenesená",J632,0)</f>
        <v>0</v>
      </c>
      <c r="BI632" s="233">
        <f>IF(N632="nulová",J632,0)</f>
        <v>0</v>
      </c>
      <c r="BJ632" s="17" t="s">
        <v>153</v>
      </c>
      <c r="BK632" s="233">
        <f>ROUND(I632*H632,2)</f>
        <v>0</v>
      </c>
      <c r="BL632" s="17" t="s">
        <v>153</v>
      </c>
      <c r="BM632" s="232" t="s">
        <v>702</v>
      </c>
    </row>
    <row r="633" s="2" customFormat="1">
      <c r="A633" s="38"/>
      <c r="B633" s="39"/>
      <c r="C633" s="40"/>
      <c r="D633" s="234" t="s">
        <v>154</v>
      </c>
      <c r="E633" s="40"/>
      <c r="F633" s="235" t="s">
        <v>701</v>
      </c>
      <c r="G633" s="40"/>
      <c r="H633" s="40"/>
      <c r="I633" s="236"/>
      <c r="J633" s="40"/>
      <c r="K633" s="40"/>
      <c r="L633" s="44"/>
      <c r="M633" s="237"/>
      <c r="N633" s="238"/>
      <c r="O633" s="92"/>
      <c r="P633" s="92"/>
      <c r="Q633" s="92"/>
      <c r="R633" s="92"/>
      <c r="S633" s="92"/>
      <c r="T633" s="93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T633" s="17" t="s">
        <v>154</v>
      </c>
      <c r="AU633" s="17" t="s">
        <v>83</v>
      </c>
    </row>
    <row r="634" s="2" customFormat="1" ht="33" customHeight="1">
      <c r="A634" s="38"/>
      <c r="B634" s="39"/>
      <c r="C634" s="220" t="s">
        <v>464</v>
      </c>
      <c r="D634" s="220" t="s">
        <v>149</v>
      </c>
      <c r="E634" s="221" t="s">
        <v>703</v>
      </c>
      <c r="F634" s="222" t="s">
        <v>704</v>
      </c>
      <c r="G634" s="223" t="s">
        <v>298</v>
      </c>
      <c r="H634" s="224">
        <v>2</v>
      </c>
      <c r="I634" s="225"/>
      <c r="J634" s="226">
        <f>ROUND(I634*H634,2)</f>
        <v>0</v>
      </c>
      <c r="K634" s="227"/>
      <c r="L634" s="44"/>
      <c r="M634" s="228" t="s">
        <v>1</v>
      </c>
      <c r="N634" s="229" t="s">
        <v>40</v>
      </c>
      <c r="O634" s="92"/>
      <c r="P634" s="230">
        <f>O634*H634</f>
        <v>0</v>
      </c>
      <c r="Q634" s="230">
        <v>0.037249999999999998</v>
      </c>
      <c r="R634" s="230">
        <f>Q634*H634</f>
        <v>0.074499999999999997</v>
      </c>
      <c r="S634" s="230">
        <v>0</v>
      </c>
      <c r="T634" s="231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32" t="s">
        <v>153</v>
      </c>
      <c r="AT634" s="232" t="s">
        <v>149</v>
      </c>
      <c r="AU634" s="232" t="s">
        <v>83</v>
      </c>
      <c r="AY634" s="17" t="s">
        <v>147</v>
      </c>
      <c r="BE634" s="233">
        <f>IF(N634="základní",J634,0)</f>
        <v>0</v>
      </c>
      <c r="BF634" s="233">
        <f>IF(N634="snížená",J634,0)</f>
        <v>0</v>
      </c>
      <c r="BG634" s="233">
        <f>IF(N634="zákl. přenesená",J634,0)</f>
        <v>0</v>
      </c>
      <c r="BH634" s="233">
        <f>IF(N634="sníž. přenesená",J634,0)</f>
        <v>0</v>
      </c>
      <c r="BI634" s="233">
        <f>IF(N634="nulová",J634,0)</f>
        <v>0</v>
      </c>
      <c r="BJ634" s="17" t="s">
        <v>153</v>
      </c>
      <c r="BK634" s="233">
        <f>ROUND(I634*H634,2)</f>
        <v>0</v>
      </c>
      <c r="BL634" s="17" t="s">
        <v>153</v>
      </c>
      <c r="BM634" s="232" t="s">
        <v>705</v>
      </c>
    </row>
    <row r="635" s="2" customFormat="1">
      <c r="A635" s="38"/>
      <c r="B635" s="39"/>
      <c r="C635" s="40"/>
      <c r="D635" s="234" t="s">
        <v>154</v>
      </c>
      <c r="E635" s="40"/>
      <c r="F635" s="235" t="s">
        <v>704</v>
      </c>
      <c r="G635" s="40"/>
      <c r="H635" s="40"/>
      <c r="I635" s="236"/>
      <c r="J635" s="40"/>
      <c r="K635" s="40"/>
      <c r="L635" s="44"/>
      <c r="M635" s="237"/>
      <c r="N635" s="238"/>
      <c r="O635" s="92"/>
      <c r="P635" s="92"/>
      <c r="Q635" s="92"/>
      <c r="R635" s="92"/>
      <c r="S635" s="92"/>
      <c r="T635" s="93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154</v>
      </c>
      <c r="AU635" s="17" t="s">
        <v>83</v>
      </c>
    </row>
    <row r="636" s="2" customFormat="1" ht="24.15" customHeight="1">
      <c r="A636" s="38"/>
      <c r="B636" s="39"/>
      <c r="C636" s="220" t="s">
        <v>706</v>
      </c>
      <c r="D636" s="220" t="s">
        <v>149</v>
      </c>
      <c r="E636" s="221" t="s">
        <v>707</v>
      </c>
      <c r="F636" s="222" t="s">
        <v>708</v>
      </c>
      <c r="G636" s="223" t="s">
        <v>298</v>
      </c>
      <c r="H636" s="224">
        <v>2</v>
      </c>
      <c r="I636" s="225"/>
      <c r="J636" s="226">
        <f>ROUND(I636*H636,2)</f>
        <v>0</v>
      </c>
      <c r="K636" s="227"/>
      <c r="L636" s="44"/>
      <c r="M636" s="228" t="s">
        <v>1</v>
      </c>
      <c r="N636" s="229" t="s">
        <v>40</v>
      </c>
      <c r="O636" s="92"/>
      <c r="P636" s="230">
        <f>O636*H636</f>
        <v>0</v>
      </c>
      <c r="Q636" s="230">
        <v>0.21734000000000001</v>
      </c>
      <c r="R636" s="230">
        <f>Q636*H636</f>
        <v>0.43468000000000001</v>
      </c>
      <c r="S636" s="230">
        <v>0</v>
      </c>
      <c r="T636" s="231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32" t="s">
        <v>153</v>
      </c>
      <c r="AT636" s="232" t="s">
        <v>149</v>
      </c>
      <c r="AU636" s="232" t="s">
        <v>83</v>
      </c>
      <c r="AY636" s="17" t="s">
        <v>147</v>
      </c>
      <c r="BE636" s="233">
        <f>IF(N636="základní",J636,0)</f>
        <v>0</v>
      </c>
      <c r="BF636" s="233">
        <f>IF(N636="snížená",J636,0)</f>
        <v>0</v>
      </c>
      <c r="BG636" s="233">
        <f>IF(N636="zákl. přenesená",J636,0)</f>
        <v>0</v>
      </c>
      <c r="BH636" s="233">
        <f>IF(N636="sníž. přenesená",J636,0)</f>
        <v>0</v>
      </c>
      <c r="BI636" s="233">
        <f>IF(N636="nulová",J636,0)</f>
        <v>0</v>
      </c>
      <c r="BJ636" s="17" t="s">
        <v>153</v>
      </c>
      <c r="BK636" s="233">
        <f>ROUND(I636*H636,2)</f>
        <v>0</v>
      </c>
      <c r="BL636" s="17" t="s">
        <v>153</v>
      </c>
      <c r="BM636" s="232" t="s">
        <v>709</v>
      </c>
    </row>
    <row r="637" s="2" customFormat="1">
      <c r="A637" s="38"/>
      <c r="B637" s="39"/>
      <c r="C637" s="40"/>
      <c r="D637" s="234" t="s">
        <v>154</v>
      </c>
      <c r="E637" s="40"/>
      <c r="F637" s="235" t="s">
        <v>708</v>
      </c>
      <c r="G637" s="40"/>
      <c r="H637" s="40"/>
      <c r="I637" s="236"/>
      <c r="J637" s="40"/>
      <c r="K637" s="40"/>
      <c r="L637" s="44"/>
      <c r="M637" s="237"/>
      <c r="N637" s="238"/>
      <c r="O637" s="92"/>
      <c r="P637" s="92"/>
      <c r="Q637" s="92"/>
      <c r="R637" s="92"/>
      <c r="S637" s="92"/>
      <c r="T637" s="93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154</v>
      </c>
      <c r="AU637" s="17" t="s">
        <v>83</v>
      </c>
    </row>
    <row r="638" s="2" customFormat="1" ht="33" customHeight="1">
      <c r="A638" s="38"/>
      <c r="B638" s="39"/>
      <c r="C638" s="271" t="s">
        <v>468</v>
      </c>
      <c r="D638" s="271" t="s">
        <v>253</v>
      </c>
      <c r="E638" s="272" t="s">
        <v>710</v>
      </c>
      <c r="F638" s="273" t="s">
        <v>711</v>
      </c>
      <c r="G638" s="274" t="s">
        <v>298</v>
      </c>
      <c r="H638" s="275">
        <v>2</v>
      </c>
      <c r="I638" s="276"/>
      <c r="J638" s="277">
        <f>ROUND(I638*H638,2)</f>
        <v>0</v>
      </c>
      <c r="K638" s="278"/>
      <c r="L638" s="279"/>
      <c r="M638" s="280" t="s">
        <v>1</v>
      </c>
      <c r="N638" s="281" t="s">
        <v>40</v>
      </c>
      <c r="O638" s="92"/>
      <c r="P638" s="230">
        <f>O638*H638</f>
        <v>0</v>
      </c>
      <c r="Q638" s="230">
        <v>0.16200000000000001</v>
      </c>
      <c r="R638" s="230">
        <f>Q638*H638</f>
        <v>0.32400000000000001</v>
      </c>
      <c r="S638" s="230">
        <v>0</v>
      </c>
      <c r="T638" s="231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32" t="s">
        <v>171</v>
      </c>
      <c r="AT638" s="232" t="s">
        <v>253</v>
      </c>
      <c r="AU638" s="232" t="s">
        <v>83</v>
      </c>
      <c r="AY638" s="17" t="s">
        <v>147</v>
      </c>
      <c r="BE638" s="233">
        <f>IF(N638="základní",J638,0)</f>
        <v>0</v>
      </c>
      <c r="BF638" s="233">
        <f>IF(N638="snížená",J638,0)</f>
        <v>0</v>
      </c>
      <c r="BG638" s="233">
        <f>IF(N638="zákl. přenesená",J638,0)</f>
        <v>0</v>
      </c>
      <c r="BH638" s="233">
        <f>IF(N638="sníž. přenesená",J638,0)</f>
        <v>0</v>
      </c>
      <c r="BI638" s="233">
        <f>IF(N638="nulová",J638,0)</f>
        <v>0</v>
      </c>
      <c r="BJ638" s="17" t="s">
        <v>153</v>
      </c>
      <c r="BK638" s="233">
        <f>ROUND(I638*H638,2)</f>
        <v>0</v>
      </c>
      <c r="BL638" s="17" t="s">
        <v>153</v>
      </c>
      <c r="BM638" s="232" t="s">
        <v>712</v>
      </c>
    </row>
    <row r="639" s="2" customFormat="1">
      <c r="A639" s="38"/>
      <c r="B639" s="39"/>
      <c r="C639" s="40"/>
      <c r="D639" s="234" t="s">
        <v>154</v>
      </c>
      <c r="E639" s="40"/>
      <c r="F639" s="235" t="s">
        <v>711</v>
      </c>
      <c r="G639" s="40"/>
      <c r="H639" s="40"/>
      <c r="I639" s="236"/>
      <c r="J639" s="40"/>
      <c r="K639" s="40"/>
      <c r="L639" s="44"/>
      <c r="M639" s="237"/>
      <c r="N639" s="238"/>
      <c r="O639" s="92"/>
      <c r="P639" s="92"/>
      <c r="Q639" s="92"/>
      <c r="R639" s="92"/>
      <c r="S639" s="92"/>
      <c r="T639" s="93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154</v>
      </c>
      <c r="AU639" s="17" t="s">
        <v>83</v>
      </c>
    </row>
    <row r="640" s="2" customFormat="1" ht="16.5" customHeight="1">
      <c r="A640" s="38"/>
      <c r="B640" s="39"/>
      <c r="C640" s="220" t="s">
        <v>713</v>
      </c>
      <c r="D640" s="220" t="s">
        <v>149</v>
      </c>
      <c r="E640" s="221" t="s">
        <v>714</v>
      </c>
      <c r="F640" s="222" t="s">
        <v>715</v>
      </c>
      <c r="G640" s="223" t="s">
        <v>152</v>
      </c>
      <c r="H640" s="224">
        <v>67</v>
      </c>
      <c r="I640" s="225"/>
      <c r="J640" s="226">
        <f>ROUND(I640*H640,2)</f>
        <v>0</v>
      </c>
      <c r="K640" s="227"/>
      <c r="L640" s="44"/>
      <c r="M640" s="228" t="s">
        <v>1</v>
      </c>
      <c r="N640" s="229" t="s">
        <v>40</v>
      </c>
      <c r="O640" s="92"/>
      <c r="P640" s="230">
        <f>O640*H640</f>
        <v>0</v>
      </c>
      <c r="Q640" s="230">
        <v>0.00019000000000000001</v>
      </c>
      <c r="R640" s="230">
        <f>Q640*H640</f>
        <v>0.01273</v>
      </c>
      <c r="S640" s="230">
        <v>0</v>
      </c>
      <c r="T640" s="231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32" t="s">
        <v>153</v>
      </c>
      <c r="AT640" s="232" t="s">
        <v>149</v>
      </c>
      <c r="AU640" s="232" t="s">
        <v>83</v>
      </c>
      <c r="AY640" s="17" t="s">
        <v>147</v>
      </c>
      <c r="BE640" s="233">
        <f>IF(N640="základní",J640,0)</f>
        <v>0</v>
      </c>
      <c r="BF640" s="233">
        <f>IF(N640="snížená",J640,0)</f>
        <v>0</v>
      </c>
      <c r="BG640" s="233">
        <f>IF(N640="zákl. přenesená",J640,0)</f>
        <v>0</v>
      </c>
      <c r="BH640" s="233">
        <f>IF(N640="sníž. přenesená",J640,0)</f>
        <v>0</v>
      </c>
      <c r="BI640" s="233">
        <f>IF(N640="nulová",J640,0)</f>
        <v>0</v>
      </c>
      <c r="BJ640" s="17" t="s">
        <v>153</v>
      </c>
      <c r="BK640" s="233">
        <f>ROUND(I640*H640,2)</f>
        <v>0</v>
      </c>
      <c r="BL640" s="17" t="s">
        <v>153</v>
      </c>
      <c r="BM640" s="232" t="s">
        <v>716</v>
      </c>
    </row>
    <row r="641" s="2" customFormat="1">
      <c r="A641" s="38"/>
      <c r="B641" s="39"/>
      <c r="C641" s="40"/>
      <c r="D641" s="234" t="s">
        <v>154</v>
      </c>
      <c r="E641" s="40"/>
      <c r="F641" s="235" t="s">
        <v>715</v>
      </c>
      <c r="G641" s="40"/>
      <c r="H641" s="40"/>
      <c r="I641" s="236"/>
      <c r="J641" s="40"/>
      <c r="K641" s="40"/>
      <c r="L641" s="44"/>
      <c r="M641" s="237"/>
      <c r="N641" s="238"/>
      <c r="O641" s="92"/>
      <c r="P641" s="92"/>
      <c r="Q641" s="92"/>
      <c r="R641" s="92"/>
      <c r="S641" s="92"/>
      <c r="T641" s="93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154</v>
      </c>
      <c r="AU641" s="17" t="s">
        <v>83</v>
      </c>
    </row>
    <row r="642" s="2" customFormat="1" ht="21.75" customHeight="1">
      <c r="A642" s="38"/>
      <c r="B642" s="39"/>
      <c r="C642" s="220" t="s">
        <v>471</v>
      </c>
      <c r="D642" s="220" t="s">
        <v>149</v>
      </c>
      <c r="E642" s="221" t="s">
        <v>717</v>
      </c>
      <c r="F642" s="222" t="s">
        <v>718</v>
      </c>
      <c r="G642" s="223" t="s">
        <v>152</v>
      </c>
      <c r="H642" s="224">
        <v>67</v>
      </c>
      <c r="I642" s="225"/>
      <c r="J642" s="226">
        <f>ROUND(I642*H642,2)</f>
        <v>0</v>
      </c>
      <c r="K642" s="227"/>
      <c r="L642" s="44"/>
      <c r="M642" s="228" t="s">
        <v>1</v>
      </c>
      <c r="N642" s="229" t="s">
        <v>40</v>
      </c>
      <c r="O642" s="92"/>
      <c r="P642" s="230">
        <f>O642*H642</f>
        <v>0</v>
      </c>
      <c r="Q642" s="230">
        <v>0.00012999999999999999</v>
      </c>
      <c r="R642" s="230">
        <f>Q642*H642</f>
        <v>0.008709999999999999</v>
      </c>
      <c r="S642" s="230">
        <v>0</v>
      </c>
      <c r="T642" s="231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2" t="s">
        <v>153</v>
      </c>
      <c r="AT642" s="232" t="s">
        <v>149</v>
      </c>
      <c r="AU642" s="232" t="s">
        <v>83</v>
      </c>
      <c r="AY642" s="17" t="s">
        <v>147</v>
      </c>
      <c r="BE642" s="233">
        <f>IF(N642="základní",J642,0)</f>
        <v>0</v>
      </c>
      <c r="BF642" s="233">
        <f>IF(N642="snížená",J642,0)</f>
        <v>0</v>
      </c>
      <c r="BG642" s="233">
        <f>IF(N642="zákl. přenesená",J642,0)</f>
        <v>0</v>
      </c>
      <c r="BH642" s="233">
        <f>IF(N642="sníž. přenesená",J642,0)</f>
        <v>0</v>
      </c>
      <c r="BI642" s="233">
        <f>IF(N642="nulová",J642,0)</f>
        <v>0</v>
      </c>
      <c r="BJ642" s="17" t="s">
        <v>153</v>
      </c>
      <c r="BK642" s="233">
        <f>ROUND(I642*H642,2)</f>
        <v>0</v>
      </c>
      <c r="BL642" s="17" t="s">
        <v>153</v>
      </c>
      <c r="BM642" s="232" t="s">
        <v>719</v>
      </c>
    </row>
    <row r="643" s="2" customFormat="1">
      <c r="A643" s="38"/>
      <c r="B643" s="39"/>
      <c r="C643" s="40"/>
      <c r="D643" s="234" t="s">
        <v>154</v>
      </c>
      <c r="E643" s="40"/>
      <c r="F643" s="235" t="s">
        <v>718</v>
      </c>
      <c r="G643" s="40"/>
      <c r="H643" s="40"/>
      <c r="I643" s="236"/>
      <c r="J643" s="40"/>
      <c r="K643" s="40"/>
      <c r="L643" s="44"/>
      <c r="M643" s="237"/>
      <c r="N643" s="238"/>
      <c r="O643" s="92"/>
      <c r="P643" s="92"/>
      <c r="Q643" s="92"/>
      <c r="R643" s="92"/>
      <c r="S643" s="92"/>
      <c r="T643" s="93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154</v>
      </c>
      <c r="AU643" s="17" t="s">
        <v>83</v>
      </c>
    </row>
    <row r="644" s="12" customFormat="1" ht="22.8" customHeight="1">
      <c r="A644" s="12"/>
      <c r="B644" s="204"/>
      <c r="C644" s="205"/>
      <c r="D644" s="206" t="s">
        <v>72</v>
      </c>
      <c r="E644" s="218" t="s">
        <v>203</v>
      </c>
      <c r="F644" s="218" t="s">
        <v>720</v>
      </c>
      <c r="G644" s="205"/>
      <c r="H644" s="205"/>
      <c r="I644" s="208"/>
      <c r="J644" s="219">
        <f>BK644</f>
        <v>0</v>
      </c>
      <c r="K644" s="205"/>
      <c r="L644" s="210"/>
      <c r="M644" s="211"/>
      <c r="N644" s="212"/>
      <c r="O644" s="212"/>
      <c r="P644" s="213">
        <f>SUM(P645:P833)</f>
        <v>0</v>
      </c>
      <c r="Q644" s="212"/>
      <c r="R644" s="213">
        <f>SUM(R645:R833)</f>
        <v>5.3700194000000003</v>
      </c>
      <c r="S644" s="212"/>
      <c r="T644" s="214">
        <f>SUM(T645:T833)</f>
        <v>54.246732999999999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15" t="s">
        <v>81</v>
      </c>
      <c r="AT644" s="216" t="s">
        <v>72</v>
      </c>
      <c r="AU644" s="216" t="s">
        <v>81</v>
      </c>
      <c r="AY644" s="215" t="s">
        <v>147</v>
      </c>
      <c r="BK644" s="217">
        <f>SUM(BK645:BK833)</f>
        <v>0</v>
      </c>
    </row>
    <row r="645" s="2" customFormat="1" ht="24.15" customHeight="1">
      <c r="A645" s="38"/>
      <c r="B645" s="39"/>
      <c r="C645" s="220" t="s">
        <v>721</v>
      </c>
      <c r="D645" s="220" t="s">
        <v>149</v>
      </c>
      <c r="E645" s="221" t="s">
        <v>722</v>
      </c>
      <c r="F645" s="222" t="s">
        <v>723</v>
      </c>
      <c r="G645" s="223" t="s">
        <v>298</v>
      </c>
      <c r="H645" s="224">
        <v>6</v>
      </c>
      <c r="I645" s="225"/>
      <c r="J645" s="226">
        <f>ROUND(I645*H645,2)</f>
        <v>0</v>
      </c>
      <c r="K645" s="227"/>
      <c r="L645" s="44"/>
      <c r="M645" s="228" t="s">
        <v>1</v>
      </c>
      <c r="N645" s="229" t="s">
        <v>40</v>
      </c>
      <c r="O645" s="92"/>
      <c r="P645" s="230">
        <f>O645*H645</f>
        <v>0</v>
      </c>
      <c r="Q645" s="230">
        <v>0</v>
      </c>
      <c r="R645" s="230">
        <f>Q645*H645</f>
        <v>0</v>
      </c>
      <c r="S645" s="230">
        <v>0</v>
      </c>
      <c r="T645" s="231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2" t="s">
        <v>153</v>
      </c>
      <c r="AT645" s="232" t="s">
        <v>149</v>
      </c>
      <c r="AU645" s="232" t="s">
        <v>83</v>
      </c>
      <c r="AY645" s="17" t="s">
        <v>147</v>
      </c>
      <c r="BE645" s="233">
        <f>IF(N645="základní",J645,0)</f>
        <v>0</v>
      </c>
      <c r="BF645" s="233">
        <f>IF(N645="snížená",J645,0)</f>
        <v>0</v>
      </c>
      <c r="BG645" s="233">
        <f>IF(N645="zákl. přenesená",J645,0)</f>
        <v>0</v>
      </c>
      <c r="BH645" s="233">
        <f>IF(N645="sníž. přenesená",J645,0)</f>
        <v>0</v>
      </c>
      <c r="BI645" s="233">
        <f>IF(N645="nulová",J645,0)</f>
        <v>0</v>
      </c>
      <c r="BJ645" s="17" t="s">
        <v>153</v>
      </c>
      <c r="BK645" s="233">
        <f>ROUND(I645*H645,2)</f>
        <v>0</v>
      </c>
      <c r="BL645" s="17" t="s">
        <v>153</v>
      </c>
      <c r="BM645" s="232" t="s">
        <v>724</v>
      </c>
    </row>
    <row r="646" s="2" customFormat="1">
      <c r="A646" s="38"/>
      <c r="B646" s="39"/>
      <c r="C646" s="40"/>
      <c r="D646" s="234" t="s">
        <v>154</v>
      </c>
      <c r="E646" s="40"/>
      <c r="F646" s="235" t="s">
        <v>723</v>
      </c>
      <c r="G646" s="40"/>
      <c r="H646" s="40"/>
      <c r="I646" s="236"/>
      <c r="J646" s="40"/>
      <c r="K646" s="40"/>
      <c r="L646" s="44"/>
      <c r="M646" s="237"/>
      <c r="N646" s="238"/>
      <c r="O646" s="92"/>
      <c r="P646" s="92"/>
      <c r="Q646" s="92"/>
      <c r="R646" s="92"/>
      <c r="S646" s="92"/>
      <c r="T646" s="93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154</v>
      </c>
      <c r="AU646" s="17" t="s">
        <v>83</v>
      </c>
    </row>
    <row r="647" s="2" customFormat="1" ht="24.15" customHeight="1">
      <c r="A647" s="38"/>
      <c r="B647" s="39"/>
      <c r="C647" s="220" t="s">
        <v>481</v>
      </c>
      <c r="D647" s="220" t="s">
        <v>149</v>
      </c>
      <c r="E647" s="221" t="s">
        <v>725</v>
      </c>
      <c r="F647" s="222" t="s">
        <v>726</v>
      </c>
      <c r="G647" s="223" t="s">
        <v>298</v>
      </c>
      <c r="H647" s="224">
        <v>84</v>
      </c>
      <c r="I647" s="225"/>
      <c r="J647" s="226">
        <f>ROUND(I647*H647,2)</f>
        <v>0</v>
      </c>
      <c r="K647" s="227"/>
      <c r="L647" s="44"/>
      <c r="M647" s="228" t="s">
        <v>1</v>
      </c>
      <c r="N647" s="229" t="s">
        <v>40</v>
      </c>
      <c r="O647" s="92"/>
      <c r="P647" s="230">
        <f>O647*H647</f>
        <v>0</v>
      </c>
      <c r="Q647" s="230">
        <v>0</v>
      </c>
      <c r="R647" s="230">
        <f>Q647*H647</f>
        <v>0</v>
      </c>
      <c r="S647" s="230">
        <v>0</v>
      </c>
      <c r="T647" s="231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32" t="s">
        <v>153</v>
      </c>
      <c r="AT647" s="232" t="s">
        <v>149</v>
      </c>
      <c r="AU647" s="232" t="s">
        <v>83</v>
      </c>
      <c r="AY647" s="17" t="s">
        <v>147</v>
      </c>
      <c r="BE647" s="233">
        <f>IF(N647="základní",J647,0)</f>
        <v>0</v>
      </c>
      <c r="BF647" s="233">
        <f>IF(N647="snížená",J647,0)</f>
        <v>0</v>
      </c>
      <c r="BG647" s="233">
        <f>IF(N647="zákl. přenesená",J647,0)</f>
        <v>0</v>
      </c>
      <c r="BH647" s="233">
        <f>IF(N647="sníž. přenesená",J647,0)</f>
        <v>0</v>
      </c>
      <c r="BI647" s="233">
        <f>IF(N647="nulová",J647,0)</f>
        <v>0</v>
      </c>
      <c r="BJ647" s="17" t="s">
        <v>153</v>
      </c>
      <c r="BK647" s="233">
        <f>ROUND(I647*H647,2)</f>
        <v>0</v>
      </c>
      <c r="BL647" s="17" t="s">
        <v>153</v>
      </c>
      <c r="BM647" s="232" t="s">
        <v>727</v>
      </c>
    </row>
    <row r="648" s="2" customFormat="1">
      <c r="A648" s="38"/>
      <c r="B648" s="39"/>
      <c r="C648" s="40"/>
      <c r="D648" s="234" t="s">
        <v>154</v>
      </c>
      <c r="E648" s="40"/>
      <c r="F648" s="235" t="s">
        <v>726</v>
      </c>
      <c r="G648" s="40"/>
      <c r="H648" s="40"/>
      <c r="I648" s="236"/>
      <c r="J648" s="40"/>
      <c r="K648" s="40"/>
      <c r="L648" s="44"/>
      <c r="M648" s="237"/>
      <c r="N648" s="238"/>
      <c r="O648" s="92"/>
      <c r="P648" s="92"/>
      <c r="Q648" s="92"/>
      <c r="R648" s="92"/>
      <c r="S648" s="92"/>
      <c r="T648" s="93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154</v>
      </c>
      <c r="AU648" s="17" t="s">
        <v>83</v>
      </c>
    </row>
    <row r="649" s="13" customFormat="1">
      <c r="A649" s="13"/>
      <c r="B649" s="239"/>
      <c r="C649" s="240"/>
      <c r="D649" s="234" t="s">
        <v>155</v>
      </c>
      <c r="E649" s="241" t="s">
        <v>1</v>
      </c>
      <c r="F649" s="242" t="s">
        <v>728</v>
      </c>
      <c r="G649" s="240"/>
      <c r="H649" s="243">
        <v>84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155</v>
      </c>
      <c r="AU649" s="249" t="s">
        <v>83</v>
      </c>
      <c r="AV649" s="13" t="s">
        <v>83</v>
      </c>
      <c r="AW649" s="13" t="s">
        <v>30</v>
      </c>
      <c r="AX649" s="13" t="s">
        <v>73</v>
      </c>
      <c r="AY649" s="249" t="s">
        <v>147</v>
      </c>
    </row>
    <row r="650" s="15" customFormat="1">
      <c r="A650" s="15"/>
      <c r="B650" s="260"/>
      <c r="C650" s="261"/>
      <c r="D650" s="234" t="s">
        <v>155</v>
      </c>
      <c r="E650" s="262" t="s">
        <v>1</v>
      </c>
      <c r="F650" s="263" t="s">
        <v>163</v>
      </c>
      <c r="G650" s="261"/>
      <c r="H650" s="264">
        <v>84</v>
      </c>
      <c r="I650" s="265"/>
      <c r="J650" s="261"/>
      <c r="K650" s="261"/>
      <c r="L650" s="266"/>
      <c r="M650" s="267"/>
      <c r="N650" s="268"/>
      <c r="O650" s="268"/>
      <c r="P650" s="268"/>
      <c r="Q650" s="268"/>
      <c r="R650" s="268"/>
      <c r="S650" s="268"/>
      <c r="T650" s="269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0" t="s">
        <v>155</v>
      </c>
      <c r="AU650" s="270" t="s">
        <v>83</v>
      </c>
      <c r="AV650" s="15" t="s">
        <v>153</v>
      </c>
      <c r="AW650" s="15" t="s">
        <v>30</v>
      </c>
      <c r="AX650" s="15" t="s">
        <v>81</v>
      </c>
      <c r="AY650" s="270" t="s">
        <v>147</v>
      </c>
    </row>
    <row r="651" s="2" customFormat="1" ht="33" customHeight="1">
      <c r="A651" s="38"/>
      <c r="B651" s="39"/>
      <c r="C651" s="220" t="s">
        <v>729</v>
      </c>
      <c r="D651" s="220" t="s">
        <v>149</v>
      </c>
      <c r="E651" s="221" t="s">
        <v>730</v>
      </c>
      <c r="F651" s="222" t="s">
        <v>731</v>
      </c>
      <c r="G651" s="223" t="s">
        <v>152</v>
      </c>
      <c r="H651" s="224">
        <v>17.329999999999998</v>
      </c>
      <c r="I651" s="225"/>
      <c r="J651" s="226">
        <f>ROUND(I651*H651,2)</f>
        <v>0</v>
      </c>
      <c r="K651" s="227"/>
      <c r="L651" s="44"/>
      <c r="M651" s="228" t="s">
        <v>1</v>
      </c>
      <c r="N651" s="229" t="s">
        <v>40</v>
      </c>
      <c r="O651" s="92"/>
      <c r="P651" s="230">
        <f>O651*H651</f>
        <v>0</v>
      </c>
      <c r="Q651" s="230">
        <v>0.15540000000000001</v>
      </c>
      <c r="R651" s="230">
        <f>Q651*H651</f>
        <v>2.693082</v>
      </c>
      <c r="S651" s="230">
        <v>0</v>
      </c>
      <c r="T651" s="231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32" t="s">
        <v>153</v>
      </c>
      <c r="AT651" s="232" t="s">
        <v>149</v>
      </c>
      <c r="AU651" s="232" t="s">
        <v>83</v>
      </c>
      <c r="AY651" s="17" t="s">
        <v>147</v>
      </c>
      <c r="BE651" s="233">
        <f>IF(N651="základní",J651,0)</f>
        <v>0</v>
      </c>
      <c r="BF651" s="233">
        <f>IF(N651="snížená",J651,0)</f>
        <v>0</v>
      </c>
      <c r="BG651" s="233">
        <f>IF(N651="zákl. přenesená",J651,0)</f>
        <v>0</v>
      </c>
      <c r="BH651" s="233">
        <f>IF(N651="sníž. přenesená",J651,0)</f>
        <v>0</v>
      </c>
      <c r="BI651" s="233">
        <f>IF(N651="nulová",J651,0)</f>
        <v>0</v>
      </c>
      <c r="BJ651" s="17" t="s">
        <v>153</v>
      </c>
      <c r="BK651" s="233">
        <f>ROUND(I651*H651,2)</f>
        <v>0</v>
      </c>
      <c r="BL651" s="17" t="s">
        <v>153</v>
      </c>
      <c r="BM651" s="232" t="s">
        <v>732</v>
      </c>
    </row>
    <row r="652" s="2" customFormat="1">
      <c r="A652" s="38"/>
      <c r="B652" s="39"/>
      <c r="C652" s="40"/>
      <c r="D652" s="234" t="s">
        <v>154</v>
      </c>
      <c r="E652" s="40"/>
      <c r="F652" s="235" t="s">
        <v>731</v>
      </c>
      <c r="G652" s="40"/>
      <c r="H652" s="40"/>
      <c r="I652" s="236"/>
      <c r="J652" s="40"/>
      <c r="K652" s="40"/>
      <c r="L652" s="44"/>
      <c r="M652" s="237"/>
      <c r="N652" s="238"/>
      <c r="O652" s="92"/>
      <c r="P652" s="92"/>
      <c r="Q652" s="92"/>
      <c r="R652" s="92"/>
      <c r="S652" s="92"/>
      <c r="T652" s="93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17" t="s">
        <v>154</v>
      </c>
      <c r="AU652" s="17" t="s">
        <v>83</v>
      </c>
    </row>
    <row r="653" s="2" customFormat="1" ht="16.5" customHeight="1">
      <c r="A653" s="38"/>
      <c r="B653" s="39"/>
      <c r="C653" s="271" t="s">
        <v>484</v>
      </c>
      <c r="D653" s="271" t="s">
        <v>253</v>
      </c>
      <c r="E653" s="272" t="s">
        <v>733</v>
      </c>
      <c r="F653" s="273" t="s">
        <v>734</v>
      </c>
      <c r="G653" s="274" t="s">
        <v>152</v>
      </c>
      <c r="H653" s="275">
        <v>18</v>
      </c>
      <c r="I653" s="276"/>
      <c r="J653" s="277">
        <f>ROUND(I653*H653,2)</f>
        <v>0</v>
      </c>
      <c r="K653" s="278"/>
      <c r="L653" s="279"/>
      <c r="M653" s="280" t="s">
        <v>1</v>
      </c>
      <c r="N653" s="281" t="s">
        <v>40</v>
      </c>
      <c r="O653" s="92"/>
      <c r="P653" s="230">
        <f>O653*H653</f>
        <v>0</v>
      </c>
      <c r="Q653" s="230">
        <v>0.080000000000000002</v>
      </c>
      <c r="R653" s="230">
        <f>Q653*H653</f>
        <v>1.44</v>
      </c>
      <c r="S653" s="230">
        <v>0</v>
      </c>
      <c r="T653" s="231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32" t="s">
        <v>171</v>
      </c>
      <c r="AT653" s="232" t="s">
        <v>253</v>
      </c>
      <c r="AU653" s="232" t="s">
        <v>83</v>
      </c>
      <c r="AY653" s="17" t="s">
        <v>147</v>
      </c>
      <c r="BE653" s="233">
        <f>IF(N653="základní",J653,0)</f>
        <v>0</v>
      </c>
      <c r="BF653" s="233">
        <f>IF(N653="snížená",J653,0)</f>
        <v>0</v>
      </c>
      <c r="BG653" s="233">
        <f>IF(N653="zákl. přenesená",J653,0)</f>
        <v>0</v>
      </c>
      <c r="BH653" s="233">
        <f>IF(N653="sníž. přenesená",J653,0)</f>
        <v>0</v>
      </c>
      <c r="BI653" s="233">
        <f>IF(N653="nulová",J653,0)</f>
        <v>0</v>
      </c>
      <c r="BJ653" s="17" t="s">
        <v>153</v>
      </c>
      <c r="BK653" s="233">
        <f>ROUND(I653*H653,2)</f>
        <v>0</v>
      </c>
      <c r="BL653" s="17" t="s">
        <v>153</v>
      </c>
      <c r="BM653" s="232" t="s">
        <v>735</v>
      </c>
    </row>
    <row r="654" s="2" customFormat="1">
      <c r="A654" s="38"/>
      <c r="B654" s="39"/>
      <c r="C654" s="40"/>
      <c r="D654" s="234" t="s">
        <v>154</v>
      </c>
      <c r="E654" s="40"/>
      <c r="F654" s="235" t="s">
        <v>734</v>
      </c>
      <c r="G654" s="40"/>
      <c r="H654" s="40"/>
      <c r="I654" s="236"/>
      <c r="J654" s="40"/>
      <c r="K654" s="40"/>
      <c r="L654" s="44"/>
      <c r="M654" s="237"/>
      <c r="N654" s="238"/>
      <c r="O654" s="92"/>
      <c r="P654" s="92"/>
      <c r="Q654" s="92"/>
      <c r="R654" s="92"/>
      <c r="S654" s="92"/>
      <c r="T654" s="93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154</v>
      </c>
      <c r="AU654" s="17" t="s">
        <v>83</v>
      </c>
    </row>
    <row r="655" s="2" customFormat="1" ht="37.8" customHeight="1">
      <c r="A655" s="38"/>
      <c r="B655" s="39"/>
      <c r="C655" s="220" t="s">
        <v>736</v>
      </c>
      <c r="D655" s="220" t="s">
        <v>149</v>
      </c>
      <c r="E655" s="221" t="s">
        <v>737</v>
      </c>
      <c r="F655" s="222" t="s">
        <v>738</v>
      </c>
      <c r="G655" s="223" t="s">
        <v>223</v>
      </c>
      <c r="H655" s="224">
        <v>147</v>
      </c>
      <c r="I655" s="225"/>
      <c r="J655" s="226">
        <f>ROUND(I655*H655,2)</f>
        <v>0</v>
      </c>
      <c r="K655" s="227"/>
      <c r="L655" s="44"/>
      <c r="M655" s="228" t="s">
        <v>1</v>
      </c>
      <c r="N655" s="229" t="s">
        <v>40</v>
      </c>
      <c r="O655" s="92"/>
      <c r="P655" s="230">
        <f>O655*H655</f>
        <v>0</v>
      </c>
      <c r="Q655" s="230">
        <v>0</v>
      </c>
      <c r="R655" s="230">
        <f>Q655*H655</f>
        <v>0</v>
      </c>
      <c r="S655" s="230">
        <v>0</v>
      </c>
      <c r="T655" s="231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32" t="s">
        <v>153</v>
      </c>
      <c r="AT655" s="232" t="s">
        <v>149</v>
      </c>
      <c r="AU655" s="232" t="s">
        <v>83</v>
      </c>
      <c r="AY655" s="17" t="s">
        <v>147</v>
      </c>
      <c r="BE655" s="233">
        <f>IF(N655="základní",J655,0)</f>
        <v>0</v>
      </c>
      <c r="BF655" s="233">
        <f>IF(N655="snížená",J655,0)</f>
        <v>0</v>
      </c>
      <c r="BG655" s="233">
        <f>IF(N655="zákl. přenesená",J655,0)</f>
        <v>0</v>
      </c>
      <c r="BH655" s="233">
        <f>IF(N655="sníž. přenesená",J655,0)</f>
        <v>0</v>
      </c>
      <c r="BI655" s="233">
        <f>IF(N655="nulová",J655,0)</f>
        <v>0</v>
      </c>
      <c r="BJ655" s="17" t="s">
        <v>153</v>
      </c>
      <c r="BK655" s="233">
        <f>ROUND(I655*H655,2)</f>
        <v>0</v>
      </c>
      <c r="BL655" s="17" t="s">
        <v>153</v>
      </c>
      <c r="BM655" s="232" t="s">
        <v>739</v>
      </c>
    </row>
    <row r="656" s="2" customFormat="1">
      <c r="A656" s="38"/>
      <c r="B656" s="39"/>
      <c r="C656" s="40"/>
      <c r="D656" s="234" t="s">
        <v>154</v>
      </c>
      <c r="E656" s="40"/>
      <c r="F656" s="235" t="s">
        <v>738</v>
      </c>
      <c r="G656" s="40"/>
      <c r="H656" s="40"/>
      <c r="I656" s="236"/>
      <c r="J656" s="40"/>
      <c r="K656" s="40"/>
      <c r="L656" s="44"/>
      <c r="M656" s="237"/>
      <c r="N656" s="238"/>
      <c r="O656" s="92"/>
      <c r="P656" s="92"/>
      <c r="Q656" s="92"/>
      <c r="R656" s="92"/>
      <c r="S656" s="92"/>
      <c r="T656" s="93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154</v>
      </c>
      <c r="AU656" s="17" t="s">
        <v>83</v>
      </c>
    </row>
    <row r="657" s="13" customFormat="1">
      <c r="A657" s="13"/>
      <c r="B657" s="239"/>
      <c r="C657" s="240"/>
      <c r="D657" s="234" t="s">
        <v>155</v>
      </c>
      <c r="E657" s="241" t="s">
        <v>1</v>
      </c>
      <c r="F657" s="242" t="s">
        <v>740</v>
      </c>
      <c r="G657" s="240"/>
      <c r="H657" s="243">
        <v>147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155</v>
      </c>
      <c r="AU657" s="249" t="s">
        <v>83</v>
      </c>
      <c r="AV657" s="13" t="s">
        <v>83</v>
      </c>
      <c r="AW657" s="13" t="s">
        <v>30</v>
      </c>
      <c r="AX657" s="13" t="s">
        <v>73</v>
      </c>
      <c r="AY657" s="249" t="s">
        <v>147</v>
      </c>
    </row>
    <row r="658" s="15" customFormat="1">
      <c r="A658" s="15"/>
      <c r="B658" s="260"/>
      <c r="C658" s="261"/>
      <c r="D658" s="234" t="s">
        <v>155</v>
      </c>
      <c r="E658" s="262" t="s">
        <v>1</v>
      </c>
      <c r="F658" s="263" t="s">
        <v>163</v>
      </c>
      <c r="G658" s="261"/>
      <c r="H658" s="264">
        <v>147</v>
      </c>
      <c r="I658" s="265"/>
      <c r="J658" s="261"/>
      <c r="K658" s="261"/>
      <c r="L658" s="266"/>
      <c r="M658" s="267"/>
      <c r="N658" s="268"/>
      <c r="O658" s="268"/>
      <c r="P658" s="268"/>
      <c r="Q658" s="268"/>
      <c r="R658" s="268"/>
      <c r="S658" s="268"/>
      <c r="T658" s="269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0" t="s">
        <v>155</v>
      </c>
      <c r="AU658" s="270" t="s">
        <v>83</v>
      </c>
      <c r="AV658" s="15" t="s">
        <v>153</v>
      </c>
      <c r="AW658" s="15" t="s">
        <v>30</v>
      </c>
      <c r="AX658" s="15" t="s">
        <v>81</v>
      </c>
      <c r="AY658" s="270" t="s">
        <v>147</v>
      </c>
    </row>
    <row r="659" s="2" customFormat="1" ht="33" customHeight="1">
      <c r="A659" s="38"/>
      <c r="B659" s="39"/>
      <c r="C659" s="220" t="s">
        <v>498</v>
      </c>
      <c r="D659" s="220" t="s">
        <v>149</v>
      </c>
      <c r="E659" s="221" t="s">
        <v>741</v>
      </c>
      <c r="F659" s="222" t="s">
        <v>742</v>
      </c>
      <c r="G659" s="223" t="s">
        <v>223</v>
      </c>
      <c r="H659" s="224">
        <v>8820</v>
      </c>
      <c r="I659" s="225"/>
      <c r="J659" s="226">
        <f>ROUND(I659*H659,2)</f>
        <v>0</v>
      </c>
      <c r="K659" s="227"/>
      <c r="L659" s="44"/>
      <c r="M659" s="228" t="s">
        <v>1</v>
      </c>
      <c r="N659" s="229" t="s">
        <v>40</v>
      </c>
      <c r="O659" s="92"/>
      <c r="P659" s="230">
        <f>O659*H659</f>
        <v>0</v>
      </c>
      <c r="Q659" s="230">
        <v>0</v>
      </c>
      <c r="R659" s="230">
        <f>Q659*H659</f>
        <v>0</v>
      </c>
      <c r="S659" s="230">
        <v>0</v>
      </c>
      <c r="T659" s="231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32" t="s">
        <v>153</v>
      </c>
      <c r="AT659" s="232" t="s">
        <v>149</v>
      </c>
      <c r="AU659" s="232" t="s">
        <v>83</v>
      </c>
      <c r="AY659" s="17" t="s">
        <v>147</v>
      </c>
      <c r="BE659" s="233">
        <f>IF(N659="základní",J659,0)</f>
        <v>0</v>
      </c>
      <c r="BF659" s="233">
        <f>IF(N659="snížená",J659,0)</f>
        <v>0</v>
      </c>
      <c r="BG659" s="233">
        <f>IF(N659="zákl. přenesená",J659,0)</f>
        <v>0</v>
      </c>
      <c r="BH659" s="233">
        <f>IF(N659="sníž. přenesená",J659,0)</f>
        <v>0</v>
      </c>
      <c r="BI659" s="233">
        <f>IF(N659="nulová",J659,0)</f>
        <v>0</v>
      </c>
      <c r="BJ659" s="17" t="s">
        <v>153</v>
      </c>
      <c r="BK659" s="233">
        <f>ROUND(I659*H659,2)</f>
        <v>0</v>
      </c>
      <c r="BL659" s="17" t="s">
        <v>153</v>
      </c>
      <c r="BM659" s="232" t="s">
        <v>743</v>
      </c>
    </row>
    <row r="660" s="2" customFormat="1">
      <c r="A660" s="38"/>
      <c r="B660" s="39"/>
      <c r="C660" s="40"/>
      <c r="D660" s="234" t="s">
        <v>154</v>
      </c>
      <c r="E660" s="40"/>
      <c r="F660" s="235" t="s">
        <v>742</v>
      </c>
      <c r="G660" s="40"/>
      <c r="H660" s="40"/>
      <c r="I660" s="236"/>
      <c r="J660" s="40"/>
      <c r="K660" s="40"/>
      <c r="L660" s="44"/>
      <c r="M660" s="237"/>
      <c r="N660" s="238"/>
      <c r="O660" s="92"/>
      <c r="P660" s="92"/>
      <c r="Q660" s="92"/>
      <c r="R660" s="92"/>
      <c r="S660" s="92"/>
      <c r="T660" s="93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154</v>
      </c>
      <c r="AU660" s="17" t="s">
        <v>83</v>
      </c>
    </row>
    <row r="661" s="13" customFormat="1">
      <c r="A661" s="13"/>
      <c r="B661" s="239"/>
      <c r="C661" s="240"/>
      <c r="D661" s="234" t="s">
        <v>155</v>
      </c>
      <c r="E661" s="241" t="s">
        <v>1</v>
      </c>
      <c r="F661" s="242" t="s">
        <v>744</v>
      </c>
      <c r="G661" s="240"/>
      <c r="H661" s="243">
        <v>8820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9" t="s">
        <v>155</v>
      </c>
      <c r="AU661" s="249" t="s">
        <v>83</v>
      </c>
      <c r="AV661" s="13" t="s">
        <v>83</v>
      </c>
      <c r="AW661" s="13" t="s">
        <v>30</v>
      </c>
      <c r="AX661" s="13" t="s">
        <v>73</v>
      </c>
      <c r="AY661" s="249" t="s">
        <v>147</v>
      </c>
    </row>
    <row r="662" s="15" customFormat="1">
      <c r="A662" s="15"/>
      <c r="B662" s="260"/>
      <c r="C662" s="261"/>
      <c r="D662" s="234" t="s">
        <v>155</v>
      </c>
      <c r="E662" s="262" t="s">
        <v>1</v>
      </c>
      <c r="F662" s="263" t="s">
        <v>163</v>
      </c>
      <c r="G662" s="261"/>
      <c r="H662" s="264">
        <v>8820</v>
      </c>
      <c r="I662" s="265"/>
      <c r="J662" s="261"/>
      <c r="K662" s="261"/>
      <c r="L662" s="266"/>
      <c r="M662" s="267"/>
      <c r="N662" s="268"/>
      <c r="O662" s="268"/>
      <c r="P662" s="268"/>
      <c r="Q662" s="268"/>
      <c r="R662" s="268"/>
      <c r="S662" s="268"/>
      <c r="T662" s="269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0" t="s">
        <v>155</v>
      </c>
      <c r="AU662" s="270" t="s">
        <v>83</v>
      </c>
      <c r="AV662" s="15" t="s">
        <v>153</v>
      </c>
      <c r="AW662" s="15" t="s">
        <v>30</v>
      </c>
      <c r="AX662" s="15" t="s">
        <v>81</v>
      </c>
      <c r="AY662" s="270" t="s">
        <v>147</v>
      </c>
    </row>
    <row r="663" s="2" customFormat="1" ht="37.8" customHeight="1">
      <c r="A663" s="38"/>
      <c r="B663" s="39"/>
      <c r="C663" s="220" t="s">
        <v>745</v>
      </c>
      <c r="D663" s="220" t="s">
        <v>149</v>
      </c>
      <c r="E663" s="221" t="s">
        <v>746</v>
      </c>
      <c r="F663" s="222" t="s">
        <v>747</v>
      </c>
      <c r="G663" s="223" t="s">
        <v>223</v>
      </c>
      <c r="H663" s="224">
        <v>147</v>
      </c>
      <c r="I663" s="225"/>
      <c r="J663" s="226">
        <f>ROUND(I663*H663,2)</f>
        <v>0</v>
      </c>
      <c r="K663" s="227"/>
      <c r="L663" s="44"/>
      <c r="M663" s="228" t="s">
        <v>1</v>
      </c>
      <c r="N663" s="229" t="s">
        <v>40</v>
      </c>
      <c r="O663" s="92"/>
      <c r="P663" s="230">
        <f>O663*H663</f>
        <v>0</v>
      </c>
      <c r="Q663" s="230">
        <v>0</v>
      </c>
      <c r="R663" s="230">
        <f>Q663*H663</f>
        <v>0</v>
      </c>
      <c r="S663" s="230">
        <v>0</v>
      </c>
      <c r="T663" s="231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32" t="s">
        <v>153</v>
      </c>
      <c r="AT663" s="232" t="s">
        <v>149</v>
      </c>
      <c r="AU663" s="232" t="s">
        <v>83</v>
      </c>
      <c r="AY663" s="17" t="s">
        <v>147</v>
      </c>
      <c r="BE663" s="233">
        <f>IF(N663="základní",J663,0)</f>
        <v>0</v>
      </c>
      <c r="BF663" s="233">
        <f>IF(N663="snížená",J663,0)</f>
        <v>0</v>
      </c>
      <c r="BG663" s="233">
        <f>IF(N663="zákl. přenesená",J663,0)</f>
        <v>0</v>
      </c>
      <c r="BH663" s="233">
        <f>IF(N663="sníž. přenesená",J663,0)</f>
        <v>0</v>
      </c>
      <c r="BI663" s="233">
        <f>IF(N663="nulová",J663,0)</f>
        <v>0</v>
      </c>
      <c r="BJ663" s="17" t="s">
        <v>153</v>
      </c>
      <c r="BK663" s="233">
        <f>ROUND(I663*H663,2)</f>
        <v>0</v>
      </c>
      <c r="BL663" s="17" t="s">
        <v>153</v>
      </c>
      <c r="BM663" s="232" t="s">
        <v>748</v>
      </c>
    </row>
    <row r="664" s="2" customFormat="1">
      <c r="A664" s="38"/>
      <c r="B664" s="39"/>
      <c r="C664" s="40"/>
      <c r="D664" s="234" t="s">
        <v>154</v>
      </c>
      <c r="E664" s="40"/>
      <c r="F664" s="235" t="s">
        <v>747</v>
      </c>
      <c r="G664" s="40"/>
      <c r="H664" s="40"/>
      <c r="I664" s="236"/>
      <c r="J664" s="40"/>
      <c r="K664" s="40"/>
      <c r="L664" s="44"/>
      <c r="M664" s="237"/>
      <c r="N664" s="238"/>
      <c r="O664" s="92"/>
      <c r="P664" s="92"/>
      <c r="Q664" s="92"/>
      <c r="R664" s="92"/>
      <c r="S664" s="92"/>
      <c r="T664" s="93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T664" s="17" t="s">
        <v>154</v>
      </c>
      <c r="AU664" s="17" t="s">
        <v>83</v>
      </c>
    </row>
    <row r="665" s="2" customFormat="1" ht="33" customHeight="1">
      <c r="A665" s="38"/>
      <c r="B665" s="39"/>
      <c r="C665" s="220" t="s">
        <v>501</v>
      </c>
      <c r="D665" s="220" t="s">
        <v>149</v>
      </c>
      <c r="E665" s="221" t="s">
        <v>749</v>
      </c>
      <c r="F665" s="222" t="s">
        <v>750</v>
      </c>
      <c r="G665" s="223" t="s">
        <v>223</v>
      </c>
      <c r="H665" s="224">
        <v>81.780000000000001</v>
      </c>
      <c r="I665" s="225"/>
      <c r="J665" s="226">
        <f>ROUND(I665*H665,2)</f>
        <v>0</v>
      </c>
      <c r="K665" s="227"/>
      <c r="L665" s="44"/>
      <c r="M665" s="228" t="s">
        <v>1</v>
      </c>
      <c r="N665" s="229" t="s">
        <v>40</v>
      </c>
      <c r="O665" s="92"/>
      <c r="P665" s="230">
        <f>O665*H665</f>
        <v>0</v>
      </c>
      <c r="Q665" s="230">
        <v>0.00012999999999999999</v>
      </c>
      <c r="R665" s="230">
        <f>Q665*H665</f>
        <v>0.010631399999999999</v>
      </c>
      <c r="S665" s="230">
        <v>0</v>
      </c>
      <c r="T665" s="231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32" t="s">
        <v>153</v>
      </c>
      <c r="AT665" s="232" t="s">
        <v>149</v>
      </c>
      <c r="AU665" s="232" t="s">
        <v>83</v>
      </c>
      <c r="AY665" s="17" t="s">
        <v>147</v>
      </c>
      <c r="BE665" s="233">
        <f>IF(N665="základní",J665,0)</f>
        <v>0</v>
      </c>
      <c r="BF665" s="233">
        <f>IF(N665="snížená",J665,0)</f>
        <v>0</v>
      </c>
      <c r="BG665" s="233">
        <f>IF(N665="zákl. přenesená",J665,0)</f>
        <v>0</v>
      </c>
      <c r="BH665" s="233">
        <f>IF(N665="sníž. přenesená",J665,0)</f>
        <v>0</v>
      </c>
      <c r="BI665" s="233">
        <f>IF(N665="nulová",J665,0)</f>
        <v>0</v>
      </c>
      <c r="BJ665" s="17" t="s">
        <v>153</v>
      </c>
      <c r="BK665" s="233">
        <f>ROUND(I665*H665,2)</f>
        <v>0</v>
      </c>
      <c r="BL665" s="17" t="s">
        <v>153</v>
      </c>
      <c r="BM665" s="232" t="s">
        <v>751</v>
      </c>
    </row>
    <row r="666" s="2" customFormat="1">
      <c r="A666" s="38"/>
      <c r="B666" s="39"/>
      <c r="C666" s="40"/>
      <c r="D666" s="234" t="s">
        <v>154</v>
      </c>
      <c r="E666" s="40"/>
      <c r="F666" s="235" t="s">
        <v>750</v>
      </c>
      <c r="G666" s="40"/>
      <c r="H666" s="40"/>
      <c r="I666" s="236"/>
      <c r="J666" s="40"/>
      <c r="K666" s="40"/>
      <c r="L666" s="44"/>
      <c r="M666" s="237"/>
      <c r="N666" s="238"/>
      <c r="O666" s="92"/>
      <c r="P666" s="92"/>
      <c r="Q666" s="92"/>
      <c r="R666" s="92"/>
      <c r="S666" s="92"/>
      <c r="T666" s="93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154</v>
      </c>
      <c r="AU666" s="17" t="s">
        <v>83</v>
      </c>
    </row>
    <row r="667" s="2" customFormat="1" ht="24.15" customHeight="1">
      <c r="A667" s="38"/>
      <c r="B667" s="39"/>
      <c r="C667" s="220" t="s">
        <v>752</v>
      </c>
      <c r="D667" s="220" t="s">
        <v>149</v>
      </c>
      <c r="E667" s="221" t="s">
        <v>753</v>
      </c>
      <c r="F667" s="222" t="s">
        <v>754</v>
      </c>
      <c r="G667" s="223" t="s">
        <v>223</v>
      </c>
      <c r="H667" s="224">
        <v>85.480000000000004</v>
      </c>
      <c r="I667" s="225"/>
      <c r="J667" s="226">
        <f>ROUND(I667*H667,2)</f>
        <v>0</v>
      </c>
      <c r="K667" s="227"/>
      <c r="L667" s="44"/>
      <c r="M667" s="228" t="s">
        <v>1</v>
      </c>
      <c r="N667" s="229" t="s">
        <v>40</v>
      </c>
      <c r="O667" s="92"/>
      <c r="P667" s="230">
        <f>O667*H667</f>
        <v>0</v>
      </c>
      <c r="Q667" s="230">
        <v>4.0000000000000003E-05</v>
      </c>
      <c r="R667" s="230">
        <f>Q667*H667</f>
        <v>0.0034192000000000003</v>
      </c>
      <c r="S667" s="230">
        <v>0</v>
      </c>
      <c r="T667" s="231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32" t="s">
        <v>153</v>
      </c>
      <c r="AT667" s="232" t="s">
        <v>149</v>
      </c>
      <c r="AU667" s="232" t="s">
        <v>83</v>
      </c>
      <c r="AY667" s="17" t="s">
        <v>147</v>
      </c>
      <c r="BE667" s="233">
        <f>IF(N667="základní",J667,0)</f>
        <v>0</v>
      </c>
      <c r="BF667" s="233">
        <f>IF(N667="snížená",J667,0)</f>
        <v>0</v>
      </c>
      <c r="BG667" s="233">
        <f>IF(N667="zákl. přenesená",J667,0)</f>
        <v>0</v>
      </c>
      <c r="BH667" s="233">
        <f>IF(N667="sníž. přenesená",J667,0)</f>
        <v>0</v>
      </c>
      <c r="BI667" s="233">
        <f>IF(N667="nulová",J667,0)</f>
        <v>0</v>
      </c>
      <c r="BJ667" s="17" t="s">
        <v>153</v>
      </c>
      <c r="BK667" s="233">
        <f>ROUND(I667*H667,2)</f>
        <v>0</v>
      </c>
      <c r="BL667" s="17" t="s">
        <v>153</v>
      </c>
      <c r="BM667" s="232" t="s">
        <v>755</v>
      </c>
    </row>
    <row r="668" s="2" customFormat="1">
      <c r="A668" s="38"/>
      <c r="B668" s="39"/>
      <c r="C668" s="40"/>
      <c r="D668" s="234" t="s">
        <v>154</v>
      </c>
      <c r="E668" s="40"/>
      <c r="F668" s="235" t="s">
        <v>754</v>
      </c>
      <c r="G668" s="40"/>
      <c r="H668" s="40"/>
      <c r="I668" s="236"/>
      <c r="J668" s="40"/>
      <c r="K668" s="40"/>
      <c r="L668" s="44"/>
      <c r="M668" s="237"/>
      <c r="N668" s="238"/>
      <c r="O668" s="92"/>
      <c r="P668" s="92"/>
      <c r="Q668" s="92"/>
      <c r="R668" s="92"/>
      <c r="S668" s="92"/>
      <c r="T668" s="93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T668" s="17" t="s">
        <v>154</v>
      </c>
      <c r="AU668" s="17" t="s">
        <v>83</v>
      </c>
    </row>
    <row r="669" s="2" customFormat="1" ht="16.5" customHeight="1">
      <c r="A669" s="38"/>
      <c r="B669" s="39"/>
      <c r="C669" s="220" t="s">
        <v>506</v>
      </c>
      <c r="D669" s="220" t="s">
        <v>149</v>
      </c>
      <c r="E669" s="221" t="s">
        <v>756</v>
      </c>
      <c r="F669" s="222" t="s">
        <v>757</v>
      </c>
      <c r="G669" s="223" t="s">
        <v>223</v>
      </c>
      <c r="H669" s="224">
        <v>10.039999999999999</v>
      </c>
      <c r="I669" s="225"/>
      <c r="J669" s="226">
        <f>ROUND(I669*H669,2)</f>
        <v>0</v>
      </c>
      <c r="K669" s="227"/>
      <c r="L669" s="44"/>
      <c r="M669" s="228" t="s">
        <v>1</v>
      </c>
      <c r="N669" s="229" t="s">
        <v>40</v>
      </c>
      <c r="O669" s="92"/>
      <c r="P669" s="230">
        <f>O669*H669</f>
        <v>0</v>
      </c>
      <c r="Q669" s="230">
        <v>0</v>
      </c>
      <c r="R669" s="230">
        <f>Q669*H669</f>
        <v>0</v>
      </c>
      <c r="S669" s="230">
        <v>0</v>
      </c>
      <c r="T669" s="231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32" t="s">
        <v>153</v>
      </c>
      <c r="AT669" s="232" t="s">
        <v>149</v>
      </c>
      <c r="AU669" s="232" t="s">
        <v>83</v>
      </c>
      <c r="AY669" s="17" t="s">
        <v>147</v>
      </c>
      <c r="BE669" s="233">
        <f>IF(N669="základní",J669,0)</f>
        <v>0</v>
      </c>
      <c r="BF669" s="233">
        <f>IF(N669="snížená",J669,0)</f>
        <v>0</v>
      </c>
      <c r="BG669" s="233">
        <f>IF(N669="zákl. přenesená",J669,0)</f>
        <v>0</v>
      </c>
      <c r="BH669" s="233">
        <f>IF(N669="sníž. přenesená",J669,0)</f>
        <v>0</v>
      </c>
      <c r="BI669" s="233">
        <f>IF(N669="nulová",J669,0)</f>
        <v>0</v>
      </c>
      <c r="BJ669" s="17" t="s">
        <v>153</v>
      </c>
      <c r="BK669" s="233">
        <f>ROUND(I669*H669,2)</f>
        <v>0</v>
      </c>
      <c r="BL669" s="17" t="s">
        <v>153</v>
      </c>
      <c r="BM669" s="232" t="s">
        <v>758</v>
      </c>
    </row>
    <row r="670" s="2" customFormat="1">
      <c r="A670" s="38"/>
      <c r="B670" s="39"/>
      <c r="C670" s="40"/>
      <c r="D670" s="234" t="s">
        <v>154</v>
      </c>
      <c r="E670" s="40"/>
      <c r="F670" s="235" t="s">
        <v>757</v>
      </c>
      <c r="G670" s="40"/>
      <c r="H670" s="40"/>
      <c r="I670" s="236"/>
      <c r="J670" s="40"/>
      <c r="K670" s="40"/>
      <c r="L670" s="44"/>
      <c r="M670" s="237"/>
      <c r="N670" s="238"/>
      <c r="O670" s="92"/>
      <c r="P670" s="92"/>
      <c r="Q670" s="92"/>
      <c r="R670" s="92"/>
      <c r="S670" s="92"/>
      <c r="T670" s="93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154</v>
      </c>
      <c r="AU670" s="17" t="s">
        <v>83</v>
      </c>
    </row>
    <row r="671" s="13" customFormat="1">
      <c r="A671" s="13"/>
      <c r="B671" s="239"/>
      <c r="C671" s="240"/>
      <c r="D671" s="234" t="s">
        <v>155</v>
      </c>
      <c r="E671" s="241" t="s">
        <v>1</v>
      </c>
      <c r="F671" s="242" t="s">
        <v>759</v>
      </c>
      <c r="G671" s="240"/>
      <c r="H671" s="243">
        <v>10.039999999999999</v>
      </c>
      <c r="I671" s="244"/>
      <c r="J671" s="240"/>
      <c r="K671" s="240"/>
      <c r="L671" s="245"/>
      <c r="M671" s="246"/>
      <c r="N671" s="247"/>
      <c r="O671" s="247"/>
      <c r="P671" s="247"/>
      <c r="Q671" s="247"/>
      <c r="R671" s="247"/>
      <c r="S671" s="247"/>
      <c r="T671" s="24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9" t="s">
        <v>155</v>
      </c>
      <c r="AU671" s="249" t="s">
        <v>83</v>
      </c>
      <c r="AV671" s="13" t="s">
        <v>83</v>
      </c>
      <c r="AW671" s="13" t="s">
        <v>30</v>
      </c>
      <c r="AX671" s="13" t="s">
        <v>73</v>
      </c>
      <c r="AY671" s="249" t="s">
        <v>147</v>
      </c>
    </row>
    <row r="672" s="15" customFormat="1">
      <c r="A672" s="15"/>
      <c r="B672" s="260"/>
      <c r="C672" s="261"/>
      <c r="D672" s="234" t="s">
        <v>155</v>
      </c>
      <c r="E672" s="262" t="s">
        <v>1</v>
      </c>
      <c r="F672" s="263" t="s">
        <v>163</v>
      </c>
      <c r="G672" s="261"/>
      <c r="H672" s="264">
        <v>10.039999999999999</v>
      </c>
      <c r="I672" s="265"/>
      <c r="J672" s="261"/>
      <c r="K672" s="261"/>
      <c r="L672" s="266"/>
      <c r="M672" s="267"/>
      <c r="N672" s="268"/>
      <c r="O672" s="268"/>
      <c r="P672" s="268"/>
      <c r="Q672" s="268"/>
      <c r="R672" s="268"/>
      <c r="S672" s="268"/>
      <c r="T672" s="269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70" t="s">
        <v>155</v>
      </c>
      <c r="AU672" s="270" t="s">
        <v>83</v>
      </c>
      <c r="AV672" s="15" t="s">
        <v>153</v>
      </c>
      <c r="AW672" s="15" t="s">
        <v>30</v>
      </c>
      <c r="AX672" s="15" t="s">
        <v>81</v>
      </c>
      <c r="AY672" s="270" t="s">
        <v>147</v>
      </c>
    </row>
    <row r="673" s="2" customFormat="1" ht="16.5" customHeight="1">
      <c r="A673" s="38"/>
      <c r="B673" s="39"/>
      <c r="C673" s="220" t="s">
        <v>760</v>
      </c>
      <c r="D673" s="220" t="s">
        <v>149</v>
      </c>
      <c r="E673" s="221" t="s">
        <v>761</v>
      </c>
      <c r="F673" s="222" t="s">
        <v>762</v>
      </c>
      <c r="G673" s="223" t="s">
        <v>763</v>
      </c>
      <c r="H673" s="224">
        <v>8.5</v>
      </c>
      <c r="I673" s="225"/>
      <c r="J673" s="226">
        <f>ROUND(I673*H673,2)</f>
        <v>0</v>
      </c>
      <c r="K673" s="227"/>
      <c r="L673" s="44"/>
      <c r="M673" s="228" t="s">
        <v>1</v>
      </c>
      <c r="N673" s="229" t="s">
        <v>40</v>
      </c>
      <c r="O673" s="92"/>
      <c r="P673" s="230">
        <f>O673*H673</f>
        <v>0</v>
      </c>
      <c r="Q673" s="230">
        <v>0</v>
      </c>
      <c r="R673" s="230">
        <f>Q673*H673</f>
        <v>0</v>
      </c>
      <c r="S673" s="230">
        <v>0</v>
      </c>
      <c r="T673" s="231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32" t="s">
        <v>153</v>
      </c>
      <c r="AT673" s="232" t="s">
        <v>149</v>
      </c>
      <c r="AU673" s="232" t="s">
        <v>83</v>
      </c>
      <c r="AY673" s="17" t="s">
        <v>147</v>
      </c>
      <c r="BE673" s="233">
        <f>IF(N673="základní",J673,0)</f>
        <v>0</v>
      </c>
      <c r="BF673" s="233">
        <f>IF(N673="snížená",J673,0)</f>
        <v>0</v>
      </c>
      <c r="BG673" s="233">
        <f>IF(N673="zákl. přenesená",J673,0)</f>
        <v>0</v>
      </c>
      <c r="BH673" s="233">
        <f>IF(N673="sníž. přenesená",J673,0)</f>
        <v>0</v>
      </c>
      <c r="BI673" s="233">
        <f>IF(N673="nulová",J673,0)</f>
        <v>0</v>
      </c>
      <c r="BJ673" s="17" t="s">
        <v>153</v>
      </c>
      <c r="BK673" s="233">
        <f>ROUND(I673*H673,2)</f>
        <v>0</v>
      </c>
      <c r="BL673" s="17" t="s">
        <v>153</v>
      </c>
      <c r="BM673" s="232" t="s">
        <v>764</v>
      </c>
    </row>
    <row r="674" s="2" customFormat="1">
      <c r="A674" s="38"/>
      <c r="B674" s="39"/>
      <c r="C674" s="40"/>
      <c r="D674" s="234" t="s">
        <v>154</v>
      </c>
      <c r="E674" s="40"/>
      <c r="F674" s="235" t="s">
        <v>765</v>
      </c>
      <c r="G674" s="40"/>
      <c r="H674" s="40"/>
      <c r="I674" s="236"/>
      <c r="J674" s="40"/>
      <c r="K674" s="40"/>
      <c r="L674" s="44"/>
      <c r="M674" s="237"/>
      <c r="N674" s="238"/>
      <c r="O674" s="92"/>
      <c r="P674" s="92"/>
      <c r="Q674" s="92"/>
      <c r="R674" s="92"/>
      <c r="S674" s="92"/>
      <c r="T674" s="93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154</v>
      </c>
      <c r="AU674" s="17" t="s">
        <v>83</v>
      </c>
    </row>
    <row r="675" s="2" customFormat="1" ht="21.75" customHeight="1">
      <c r="A675" s="38"/>
      <c r="B675" s="39"/>
      <c r="C675" s="220" t="s">
        <v>509</v>
      </c>
      <c r="D675" s="220" t="s">
        <v>149</v>
      </c>
      <c r="E675" s="221" t="s">
        <v>766</v>
      </c>
      <c r="F675" s="222" t="s">
        <v>767</v>
      </c>
      <c r="G675" s="223" t="s">
        <v>170</v>
      </c>
      <c r="H675" s="224">
        <v>6</v>
      </c>
      <c r="I675" s="225"/>
      <c r="J675" s="226">
        <f>ROUND(I675*H675,2)</f>
        <v>0</v>
      </c>
      <c r="K675" s="227"/>
      <c r="L675" s="44"/>
      <c r="M675" s="228" t="s">
        <v>1</v>
      </c>
      <c r="N675" s="229" t="s">
        <v>40</v>
      </c>
      <c r="O675" s="92"/>
      <c r="P675" s="230">
        <f>O675*H675</f>
        <v>0</v>
      </c>
      <c r="Q675" s="230">
        <v>0</v>
      </c>
      <c r="R675" s="230">
        <f>Q675*H675</f>
        <v>0</v>
      </c>
      <c r="S675" s="230">
        <v>2.1000000000000001</v>
      </c>
      <c r="T675" s="231">
        <f>S675*H675</f>
        <v>12.600000000000001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2" t="s">
        <v>153</v>
      </c>
      <c r="AT675" s="232" t="s">
        <v>149</v>
      </c>
      <c r="AU675" s="232" t="s">
        <v>83</v>
      </c>
      <c r="AY675" s="17" t="s">
        <v>147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17" t="s">
        <v>153</v>
      </c>
      <c r="BK675" s="233">
        <f>ROUND(I675*H675,2)</f>
        <v>0</v>
      </c>
      <c r="BL675" s="17" t="s">
        <v>153</v>
      </c>
      <c r="BM675" s="232" t="s">
        <v>768</v>
      </c>
    </row>
    <row r="676" s="2" customFormat="1">
      <c r="A676" s="38"/>
      <c r="B676" s="39"/>
      <c r="C676" s="40"/>
      <c r="D676" s="234" t="s">
        <v>154</v>
      </c>
      <c r="E676" s="40"/>
      <c r="F676" s="235" t="s">
        <v>767</v>
      </c>
      <c r="G676" s="40"/>
      <c r="H676" s="40"/>
      <c r="I676" s="236"/>
      <c r="J676" s="40"/>
      <c r="K676" s="40"/>
      <c r="L676" s="44"/>
      <c r="M676" s="237"/>
      <c r="N676" s="238"/>
      <c r="O676" s="92"/>
      <c r="P676" s="92"/>
      <c r="Q676" s="92"/>
      <c r="R676" s="92"/>
      <c r="S676" s="92"/>
      <c r="T676" s="93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154</v>
      </c>
      <c r="AU676" s="17" t="s">
        <v>83</v>
      </c>
    </row>
    <row r="677" s="2" customFormat="1" ht="21.75" customHeight="1">
      <c r="A677" s="38"/>
      <c r="B677" s="39"/>
      <c r="C677" s="220" t="s">
        <v>769</v>
      </c>
      <c r="D677" s="220" t="s">
        <v>149</v>
      </c>
      <c r="E677" s="221" t="s">
        <v>770</v>
      </c>
      <c r="F677" s="222" t="s">
        <v>771</v>
      </c>
      <c r="G677" s="223" t="s">
        <v>298</v>
      </c>
      <c r="H677" s="224">
        <v>1</v>
      </c>
      <c r="I677" s="225"/>
      <c r="J677" s="226">
        <f>ROUND(I677*H677,2)</f>
        <v>0</v>
      </c>
      <c r="K677" s="227"/>
      <c r="L677" s="44"/>
      <c r="M677" s="228" t="s">
        <v>1</v>
      </c>
      <c r="N677" s="229" t="s">
        <v>40</v>
      </c>
      <c r="O677" s="92"/>
      <c r="P677" s="230">
        <f>O677*H677</f>
        <v>0</v>
      </c>
      <c r="Q677" s="230">
        <v>0.00068000000000000005</v>
      </c>
      <c r="R677" s="230">
        <f>Q677*H677</f>
        <v>0.00068000000000000005</v>
      </c>
      <c r="S677" s="230">
        <v>0</v>
      </c>
      <c r="T677" s="231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32" t="s">
        <v>153</v>
      </c>
      <c r="AT677" s="232" t="s">
        <v>149</v>
      </c>
      <c r="AU677" s="232" t="s">
        <v>83</v>
      </c>
      <c r="AY677" s="17" t="s">
        <v>147</v>
      </c>
      <c r="BE677" s="233">
        <f>IF(N677="základní",J677,0)</f>
        <v>0</v>
      </c>
      <c r="BF677" s="233">
        <f>IF(N677="snížená",J677,0)</f>
        <v>0</v>
      </c>
      <c r="BG677" s="233">
        <f>IF(N677="zákl. přenesená",J677,0)</f>
        <v>0</v>
      </c>
      <c r="BH677" s="233">
        <f>IF(N677="sníž. přenesená",J677,0)</f>
        <v>0</v>
      </c>
      <c r="BI677" s="233">
        <f>IF(N677="nulová",J677,0)</f>
        <v>0</v>
      </c>
      <c r="BJ677" s="17" t="s">
        <v>153</v>
      </c>
      <c r="BK677" s="233">
        <f>ROUND(I677*H677,2)</f>
        <v>0</v>
      </c>
      <c r="BL677" s="17" t="s">
        <v>153</v>
      </c>
      <c r="BM677" s="232" t="s">
        <v>772</v>
      </c>
    </row>
    <row r="678" s="2" customFormat="1">
      <c r="A678" s="38"/>
      <c r="B678" s="39"/>
      <c r="C678" s="40"/>
      <c r="D678" s="234" t="s">
        <v>154</v>
      </c>
      <c r="E678" s="40"/>
      <c r="F678" s="235" t="s">
        <v>771</v>
      </c>
      <c r="G678" s="40"/>
      <c r="H678" s="40"/>
      <c r="I678" s="236"/>
      <c r="J678" s="40"/>
      <c r="K678" s="40"/>
      <c r="L678" s="44"/>
      <c r="M678" s="237"/>
      <c r="N678" s="238"/>
      <c r="O678" s="92"/>
      <c r="P678" s="92"/>
      <c r="Q678" s="92"/>
      <c r="R678" s="92"/>
      <c r="S678" s="92"/>
      <c r="T678" s="93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17" t="s">
        <v>154</v>
      </c>
      <c r="AU678" s="17" t="s">
        <v>83</v>
      </c>
    </row>
    <row r="679" s="14" customFormat="1">
      <c r="A679" s="14"/>
      <c r="B679" s="250"/>
      <c r="C679" s="251"/>
      <c r="D679" s="234" t="s">
        <v>155</v>
      </c>
      <c r="E679" s="252" t="s">
        <v>1</v>
      </c>
      <c r="F679" s="253" t="s">
        <v>773</v>
      </c>
      <c r="G679" s="251"/>
      <c r="H679" s="252" t="s">
        <v>1</v>
      </c>
      <c r="I679" s="254"/>
      <c r="J679" s="251"/>
      <c r="K679" s="251"/>
      <c r="L679" s="255"/>
      <c r="M679" s="256"/>
      <c r="N679" s="257"/>
      <c r="O679" s="257"/>
      <c r="P679" s="257"/>
      <c r="Q679" s="257"/>
      <c r="R679" s="257"/>
      <c r="S679" s="257"/>
      <c r="T679" s="258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9" t="s">
        <v>155</v>
      </c>
      <c r="AU679" s="259" t="s">
        <v>83</v>
      </c>
      <c r="AV679" s="14" t="s">
        <v>81</v>
      </c>
      <c r="AW679" s="14" t="s">
        <v>30</v>
      </c>
      <c r="AX679" s="14" t="s">
        <v>73</v>
      </c>
      <c r="AY679" s="259" t="s">
        <v>147</v>
      </c>
    </row>
    <row r="680" s="13" customFormat="1">
      <c r="A680" s="13"/>
      <c r="B680" s="239"/>
      <c r="C680" s="240"/>
      <c r="D680" s="234" t="s">
        <v>155</v>
      </c>
      <c r="E680" s="241" t="s">
        <v>1</v>
      </c>
      <c r="F680" s="242" t="s">
        <v>81</v>
      </c>
      <c r="G680" s="240"/>
      <c r="H680" s="243">
        <v>1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155</v>
      </c>
      <c r="AU680" s="249" t="s">
        <v>83</v>
      </c>
      <c r="AV680" s="13" t="s">
        <v>83</v>
      </c>
      <c r="AW680" s="13" t="s">
        <v>30</v>
      </c>
      <c r="AX680" s="13" t="s">
        <v>73</v>
      </c>
      <c r="AY680" s="249" t="s">
        <v>147</v>
      </c>
    </row>
    <row r="681" s="15" customFormat="1">
      <c r="A681" s="15"/>
      <c r="B681" s="260"/>
      <c r="C681" s="261"/>
      <c r="D681" s="234" t="s">
        <v>155</v>
      </c>
      <c r="E681" s="262" t="s">
        <v>1</v>
      </c>
      <c r="F681" s="263" t="s">
        <v>163</v>
      </c>
      <c r="G681" s="261"/>
      <c r="H681" s="264">
        <v>1</v>
      </c>
      <c r="I681" s="265"/>
      <c r="J681" s="261"/>
      <c r="K681" s="261"/>
      <c r="L681" s="266"/>
      <c r="M681" s="267"/>
      <c r="N681" s="268"/>
      <c r="O681" s="268"/>
      <c r="P681" s="268"/>
      <c r="Q681" s="268"/>
      <c r="R681" s="268"/>
      <c r="S681" s="268"/>
      <c r="T681" s="269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0" t="s">
        <v>155</v>
      </c>
      <c r="AU681" s="270" t="s">
        <v>83</v>
      </c>
      <c r="AV681" s="15" t="s">
        <v>153</v>
      </c>
      <c r="AW681" s="15" t="s">
        <v>30</v>
      </c>
      <c r="AX681" s="15" t="s">
        <v>81</v>
      </c>
      <c r="AY681" s="270" t="s">
        <v>147</v>
      </c>
    </row>
    <row r="682" s="2" customFormat="1" ht="24.15" customHeight="1">
      <c r="A682" s="38"/>
      <c r="B682" s="39"/>
      <c r="C682" s="271" t="s">
        <v>513</v>
      </c>
      <c r="D682" s="271" t="s">
        <v>253</v>
      </c>
      <c r="E682" s="272" t="s">
        <v>774</v>
      </c>
      <c r="F682" s="273" t="s">
        <v>775</v>
      </c>
      <c r="G682" s="274" t="s">
        <v>298</v>
      </c>
      <c r="H682" s="275">
        <v>1</v>
      </c>
      <c r="I682" s="276"/>
      <c r="J682" s="277">
        <f>ROUND(I682*H682,2)</f>
        <v>0</v>
      </c>
      <c r="K682" s="278"/>
      <c r="L682" s="279"/>
      <c r="M682" s="280" t="s">
        <v>1</v>
      </c>
      <c r="N682" s="281" t="s">
        <v>40</v>
      </c>
      <c r="O682" s="92"/>
      <c r="P682" s="230">
        <f>O682*H682</f>
        <v>0</v>
      </c>
      <c r="Q682" s="230">
        <v>0.86299999999999999</v>
      </c>
      <c r="R682" s="230">
        <f>Q682*H682</f>
        <v>0.86299999999999999</v>
      </c>
      <c r="S682" s="230">
        <v>0</v>
      </c>
      <c r="T682" s="231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32" t="s">
        <v>171</v>
      </c>
      <c r="AT682" s="232" t="s">
        <v>253</v>
      </c>
      <c r="AU682" s="232" t="s">
        <v>83</v>
      </c>
      <c r="AY682" s="17" t="s">
        <v>147</v>
      </c>
      <c r="BE682" s="233">
        <f>IF(N682="základní",J682,0)</f>
        <v>0</v>
      </c>
      <c r="BF682" s="233">
        <f>IF(N682="snížená",J682,0)</f>
        <v>0</v>
      </c>
      <c r="BG682" s="233">
        <f>IF(N682="zákl. přenesená",J682,0)</f>
        <v>0</v>
      </c>
      <c r="BH682" s="233">
        <f>IF(N682="sníž. přenesená",J682,0)</f>
        <v>0</v>
      </c>
      <c r="BI682" s="233">
        <f>IF(N682="nulová",J682,0)</f>
        <v>0</v>
      </c>
      <c r="BJ682" s="17" t="s">
        <v>153</v>
      </c>
      <c r="BK682" s="233">
        <f>ROUND(I682*H682,2)</f>
        <v>0</v>
      </c>
      <c r="BL682" s="17" t="s">
        <v>153</v>
      </c>
      <c r="BM682" s="232" t="s">
        <v>776</v>
      </c>
    </row>
    <row r="683" s="2" customFormat="1">
      <c r="A683" s="38"/>
      <c r="B683" s="39"/>
      <c r="C683" s="40"/>
      <c r="D683" s="234" t="s">
        <v>154</v>
      </c>
      <c r="E683" s="40"/>
      <c r="F683" s="235" t="s">
        <v>775</v>
      </c>
      <c r="G683" s="40"/>
      <c r="H683" s="40"/>
      <c r="I683" s="236"/>
      <c r="J683" s="40"/>
      <c r="K683" s="40"/>
      <c r="L683" s="44"/>
      <c r="M683" s="237"/>
      <c r="N683" s="238"/>
      <c r="O683" s="92"/>
      <c r="P683" s="92"/>
      <c r="Q683" s="92"/>
      <c r="R683" s="92"/>
      <c r="S683" s="92"/>
      <c r="T683" s="93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T683" s="17" t="s">
        <v>154</v>
      </c>
      <c r="AU683" s="17" t="s">
        <v>83</v>
      </c>
    </row>
    <row r="684" s="2" customFormat="1" ht="16.5" customHeight="1">
      <c r="A684" s="38"/>
      <c r="B684" s="39"/>
      <c r="C684" s="220" t="s">
        <v>777</v>
      </c>
      <c r="D684" s="220" t="s">
        <v>149</v>
      </c>
      <c r="E684" s="221" t="s">
        <v>778</v>
      </c>
      <c r="F684" s="222" t="s">
        <v>779</v>
      </c>
      <c r="G684" s="223" t="s">
        <v>298</v>
      </c>
      <c r="H684" s="224">
        <v>2</v>
      </c>
      <c r="I684" s="225"/>
      <c r="J684" s="226">
        <f>ROUND(I684*H684,2)</f>
        <v>0</v>
      </c>
      <c r="K684" s="227"/>
      <c r="L684" s="44"/>
      <c r="M684" s="228" t="s">
        <v>1</v>
      </c>
      <c r="N684" s="229" t="s">
        <v>40</v>
      </c>
      <c r="O684" s="92"/>
      <c r="P684" s="230">
        <f>O684*H684</f>
        <v>0</v>
      </c>
      <c r="Q684" s="230">
        <v>0.00018000000000000001</v>
      </c>
      <c r="R684" s="230">
        <f>Q684*H684</f>
        <v>0.00036000000000000002</v>
      </c>
      <c r="S684" s="230">
        <v>0</v>
      </c>
      <c r="T684" s="231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32" t="s">
        <v>153</v>
      </c>
      <c r="AT684" s="232" t="s">
        <v>149</v>
      </c>
      <c r="AU684" s="232" t="s">
        <v>83</v>
      </c>
      <c r="AY684" s="17" t="s">
        <v>147</v>
      </c>
      <c r="BE684" s="233">
        <f>IF(N684="základní",J684,0)</f>
        <v>0</v>
      </c>
      <c r="BF684" s="233">
        <f>IF(N684="snížená",J684,0)</f>
        <v>0</v>
      </c>
      <c r="BG684" s="233">
        <f>IF(N684="zákl. přenesená",J684,0)</f>
        <v>0</v>
      </c>
      <c r="BH684" s="233">
        <f>IF(N684="sníž. přenesená",J684,0)</f>
        <v>0</v>
      </c>
      <c r="BI684" s="233">
        <f>IF(N684="nulová",J684,0)</f>
        <v>0</v>
      </c>
      <c r="BJ684" s="17" t="s">
        <v>153</v>
      </c>
      <c r="BK684" s="233">
        <f>ROUND(I684*H684,2)</f>
        <v>0</v>
      </c>
      <c r="BL684" s="17" t="s">
        <v>153</v>
      </c>
      <c r="BM684" s="232" t="s">
        <v>780</v>
      </c>
    </row>
    <row r="685" s="2" customFormat="1">
      <c r="A685" s="38"/>
      <c r="B685" s="39"/>
      <c r="C685" s="40"/>
      <c r="D685" s="234" t="s">
        <v>154</v>
      </c>
      <c r="E685" s="40"/>
      <c r="F685" s="235" t="s">
        <v>779</v>
      </c>
      <c r="G685" s="40"/>
      <c r="H685" s="40"/>
      <c r="I685" s="236"/>
      <c r="J685" s="40"/>
      <c r="K685" s="40"/>
      <c r="L685" s="44"/>
      <c r="M685" s="237"/>
      <c r="N685" s="238"/>
      <c r="O685" s="92"/>
      <c r="P685" s="92"/>
      <c r="Q685" s="92"/>
      <c r="R685" s="92"/>
      <c r="S685" s="92"/>
      <c r="T685" s="93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T685" s="17" t="s">
        <v>154</v>
      </c>
      <c r="AU685" s="17" t="s">
        <v>83</v>
      </c>
    </row>
    <row r="686" s="2" customFormat="1" ht="16.5" customHeight="1">
      <c r="A686" s="38"/>
      <c r="B686" s="39"/>
      <c r="C686" s="271" t="s">
        <v>516</v>
      </c>
      <c r="D686" s="271" t="s">
        <v>253</v>
      </c>
      <c r="E686" s="272" t="s">
        <v>781</v>
      </c>
      <c r="F686" s="273" t="s">
        <v>782</v>
      </c>
      <c r="G686" s="274" t="s">
        <v>298</v>
      </c>
      <c r="H686" s="275">
        <v>2</v>
      </c>
      <c r="I686" s="276"/>
      <c r="J686" s="277">
        <f>ROUND(I686*H686,2)</f>
        <v>0</v>
      </c>
      <c r="K686" s="278"/>
      <c r="L686" s="279"/>
      <c r="M686" s="280" t="s">
        <v>1</v>
      </c>
      <c r="N686" s="281" t="s">
        <v>40</v>
      </c>
      <c r="O686" s="92"/>
      <c r="P686" s="230">
        <f>O686*H686</f>
        <v>0</v>
      </c>
      <c r="Q686" s="230">
        <v>0.012</v>
      </c>
      <c r="R686" s="230">
        <f>Q686*H686</f>
        <v>0.024</v>
      </c>
      <c r="S686" s="230">
        <v>0</v>
      </c>
      <c r="T686" s="231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32" t="s">
        <v>171</v>
      </c>
      <c r="AT686" s="232" t="s">
        <v>253</v>
      </c>
      <c r="AU686" s="232" t="s">
        <v>83</v>
      </c>
      <c r="AY686" s="17" t="s">
        <v>147</v>
      </c>
      <c r="BE686" s="233">
        <f>IF(N686="základní",J686,0)</f>
        <v>0</v>
      </c>
      <c r="BF686" s="233">
        <f>IF(N686="snížená",J686,0)</f>
        <v>0</v>
      </c>
      <c r="BG686" s="233">
        <f>IF(N686="zákl. přenesená",J686,0)</f>
        <v>0</v>
      </c>
      <c r="BH686" s="233">
        <f>IF(N686="sníž. přenesená",J686,0)</f>
        <v>0</v>
      </c>
      <c r="BI686" s="233">
        <f>IF(N686="nulová",J686,0)</f>
        <v>0</v>
      </c>
      <c r="BJ686" s="17" t="s">
        <v>153</v>
      </c>
      <c r="BK686" s="233">
        <f>ROUND(I686*H686,2)</f>
        <v>0</v>
      </c>
      <c r="BL686" s="17" t="s">
        <v>153</v>
      </c>
      <c r="BM686" s="232" t="s">
        <v>783</v>
      </c>
    </row>
    <row r="687" s="2" customFormat="1">
      <c r="A687" s="38"/>
      <c r="B687" s="39"/>
      <c r="C687" s="40"/>
      <c r="D687" s="234" t="s">
        <v>154</v>
      </c>
      <c r="E687" s="40"/>
      <c r="F687" s="235" t="s">
        <v>782</v>
      </c>
      <c r="G687" s="40"/>
      <c r="H687" s="40"/>
      <c r="I687" s="236"/>
      <c r="J687" s="40"/>
      <c r="K687" s="40"/>
      <c r="L687" s="44"/>
      <c r="M687" s="237"/>
      <c r="N687" s="238"/>
      <c r="O687" s="92"/>
      <c r="P687" s="92"/>
      <c r="Q687" s="92"/>
      <c r="R687" s="92"/>
      <c r="S687" s="92"/>
      <c r="T687" s="93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154</v>
      </c>
      <c r="AU687" s="17" t="s">
        <v>83</v>
      </c>
    </row>
    <row r="688" s="2" customFormat="1" ht="24.15" customHeight="1">
      <c r="A688" s="38"/>
      <c r="B688" s="39"/>
      <c r="C688" s="220" t="s">
        <v>784</v>
      </c>
      <c r="D688" s="220" t="s">
        <v>149</v>
      </c>
      <c r="E688" s="221" t="s">
        <v>785</v>
      </c>
      <c r="F688" s="222" t="s">
        <v>786</v>
      </c>
      <c r="G688" s="223" t="s">
        <v>298</v>
      </c>
      <c r="H688" s="224">
        <v>3</v>
      </c>
      <c r="I688" s="225"/>
      <c r="J688" s="226">
        <f>ROUND(I688*H688,2)</f>
        <v>0</v>
      </c>
      <c r="K688" s="227"/>
      <c r="L688" s="44"/>
      <c r="M688" s="228" t="s">
        <v>1</v>
      </c>
      <c r="N688" s="229" t="s">
        <v>40</v>
      </c>
      <c r="O688" s="92"/>
      <c r="P688" s="230">
        <f>O688*H688</f>
        <v>0</v>
      </c>
      <c r="Q688" s="230">
        <v>0.00023000000000000001</v>
      </c>
      <c r="R688" s="230">
        <f>Q688*H688</f>
        <v>0.00069000000000000008</v>
      </c>
      <c r="S688" s="230">
        <v>0</v>
      </c>
      <c r="T688" s="231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32" t="s">
        <v>153</v>
      </c>
      <c r="AT688" s="232" t="s">
        <v>149</v>
      </c>
      <c r="AU688" s="232" t="s">
        <v>83</v>
      </c>
      <c r="AY688" s="17" t="s">
        <v>147</v>
      </c>
      <c r="BE688" s="233">
        <f>IF(N688="základní",J688,0)</f>
        <v>0</v>
      </c>
      <c r="BF688" s="233">
        <f>IF(N688="snížená",J688,0)</f>
        <v>0</v>
      </c>
      <c r="BG688" s="233">
        <f>IF(N688="zákl. přenesená",J688,0)</f>
        <v>0</v>
      </c>
      <c r="BH688" s="233">
        <f>IF(N688="sníž. přenesená",J688,0)</f>
        <v>0</v>
      </c>
      <c r="BI688" s="233">
        <f>IF(N688="nulová",J688,0)</f>
        <v>0</v>
      </c>
      <c r="BJ688" s="17" t="s">
        <v>153</v>
      </c>
      <c r="BK688" s="233">
        <f>ROUND(I688*H688,2)</f>
        <v>0</v>
      </c>
      <c r="BL688" s="17" t="s">
        <v>153</v>
      </c>
      <c r="BM688" s="232" t="s">
        <v>787</v>
      </c>
    </row>
    <row r="689" s="2" customFormat="1">
      <c r="A689" s="38"/>
      <c r="B689" s="39"/>
      <c r="C689" s="40"/>
      <c r="D689" s="234" t="s">
        <v>154</v>
      </c>
      <c r="E689" s="40"/>
      <c r="F689" s="235" t="s">
        <v>788</v>
      </c>
      <c r="G689" s="40"/>
      <c r="H689" s="40"/>
      <c r="I689" s="236"/>
      <c r="J689" s="40"/>
      <c r="K689" s="40"/>
      <c r="L689" s="44"/>
      <c r="M689" s="237"/>
      <c r="N689" s="238"/>
      <c r="O689" s="92"/>
      <c r="P689" s="92"/>
      <c r="Q689" s="92"/>
      <c r="R689" s="92"/>
      <c r="S689" s="92"/>
      <c r="T689" s="93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T689" s="17" t="s">
        <v>154</v>
      </c>
      <c r="AU689" s="17" t="s">
        <v>83</v>
      </c>
    </row>
    <row r="690" s="2" customFormat="1" ht="16.5" customHeight="1">
      <c r="A690" s="38"/>
      <c r="B690" s="39"/>
      <c r="C690" s="271" t="s">
        <v>520</v>
      </c>
      <c r="D690" s="271" t="s">
        <v>253</v>
      </c>
      <c r="E690" s="272" t="s">
        <v>789</v>
      </c>
      <c r="F690" s="273" t="s">
        <v>790</v>
      </c>
      <c r="G690" s="274" t="s">
        <v>298</v>
      </c>
      <c r="H690" s="275">
        <v>1</v>
      </c>
      <c r="I690" s="276"/>
      <c r="J690" s="277">
        <f>ROUND(I690*H690,2)</f>
        <v>0</v>
      </c>
      <c r="K690" s="278"/>
      <c r="L690" s="279"/>
      <c r="M690" s="280" t="s">
        <v>1</v>
      </c>
      <c r="N690" s="281" t="s">
        <v>40</v>
      </c>
      <c r="O690" s="92"/>
      <c r="P690" s="230">
        <f>O690*H690</f>
        <v>0</v>
      </c>
      <c r="Q690" s="230">
        <v>0</v>
      </c>
      <c r="R690" s="230">
        <f>Q690*H690</f>
        <v>0</v>
      </c>
      <c r="S690" s="230">
        <v>0</v>
      </c>
      <c r="T690" s="231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32" t="s">
        <v>171</v>
      </c>
      <c r="AT690" s="232" t="s">
        <v>253</v>
      </c>
      <c r="AU690" s="232" t="s">
        <v>83</v>
      </c>
      <c r="AY690" s="17" t="s">
        <v>147</v>
      </c>
      <c r="BE690" s="233">
        <f>IF(N690="základní",J690,0)</f>
        <v>0</v>
      </c>
      <c r="BF690" s="233">
        <f>IF(N690="snížená",J690,0)</f>
        <v>0</v>
      </c>
      <c r="BG690" s="233">
        <f>IF(N690="zákl. přenesená",J690,0)</f>
        <v>0</v>
      </c>
      <c r="BH690" s="233">
        <f>IF(N690="sníž. přenesená",J690,0)</f>
        <v>0</v>
      </c>
      <c r="BI690" s="233">
        <f>IF(N690="nulová",J690,0)</f>
        <v>0</v>
      </c>
      <c r="BJ690" s="17" t="s">
        <v>153</v>
      </c>
      <c r="BK690" s="233">
        <f>ROUND(I690*H690,2)</f>
        <v>0</v>
      </c>
      <c r="BL690" s="17" t="s">
        <v>153</v>
      </c>
      <c r="BM690" s="232" t="s">
        <v>791</v>
      </c>
    </row>
    <row r="691" s="2" customFormat="1">
      <c r="A691" s="38"/>
      <c r="B691" s="39"/>
      <c r="C691" s="40"/>
      <c r="D691" s="234" t="s">
        <v>154</v>
      </c>
      <c r="E691" s="40"/>
      <c r="F691" s="235" t="s">
        <v>790</v>
      </c>
      <c r="G691" s="40"/>
      <c r="H691" s="40"/>
      <c r="I691" s="236"/>
      <c r="J691" s="40"/>
      <c r="K691" s="40"/>
      <c r="L691" s="44"/>
      <c r="M691" s="237"/>
      <c r="N691" s="238"/>
      <c r="O691" s="92"/>
      <c r="P691" s="92"/>
      <c r="Q691" s="92"/>
      <c r="R691" s="92"/>
      <c r="S691" s="92"/>
      <c r="T691" s="93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T691" s="17" t="s">
        <v>154</v>
      </c>
      <c r="AU691" s="17" t="s">
        <v>83</v>
      </c>
    </row>
    <row r="692" s="2" customFormat="1" ht="16.5" customHeight="1">
      <c r="A692" s="38"/>
      <c r="B692" s="39"/>
      <c r="C692" s="271" t="s">
        <v>792</v>
      </c>
      <c r="D692" s="271" t="s">
        <v>253</v>
      </c>
      <c r="E692" s="272" t="s">
        <v>793</v>
      </c>
      <c r="F692" s="273" t="s">
        <v>794</v>
      </c>
      <c r="G692" s="274" t="s">
        <v>298</v>
      </c>
      <c r="H692" s="275">
        <v>1</v>
      </c>
      <c r="I692" s="276"/>
      <c r="J692" s="277">
        <f>ROUND(I692*H692,2)</f>
        <v>0</v>
      </c>
      <c r="K692" s="278"/>
      <c r="L692" s="279"/>
      <c r="M692" s="280" t="s">
        <v>1</v>
      </c>
      <c r="N692" s="281" t="s">
        <v>40</v>
      </c>
      <c r="O692" s="92"/>
      <c r="P692" s="230">
        <f>O692*H692</f>
        <v>0</v>
      </c>
      <c r="Q692" s="230">
        <v>0</v>
      </c>
      <c r="R692" s="230">
        <f>Q692*H692</f>
        <v>0</v>
      </c>
      <c r="S692" s="230">
        <v>0</v>
      </c>
      <c r="T692" s="231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32" t="s">
        <v>171</v>
      </c>
      <c r="AT692" s="232" t="s">
        <v>253</v>
      </c>
      <c r="AU692" s="232" t="s">
        <v>83</v>
      </c>
      <c r="AY692" s="17" t="s">
        <v>147</v>
      </c>
      <c r="BE692" s="233">
        <f>IF(N692="základní",J692,0)</f>
        <v>0</v>
      </c>
      <c r="BF692" s="233">
        <f>IF(N692="snížená",J692,0)</f>
        <v>0</v>
      </c>
      <c r="BG692" s="233">
        <f>IF(N692="zákl. přenesená",J692,0)</f>
        <v>0</v>
      </c>
      <c r="BH692" s="233">
        <f>IF(N692="sníž. přenesená",J692,0)</f>
        <v>0</v>
      </c>
      <c r="BI692" s="233">
        <f>IF(N692="nulová",J692,0)</f>
        <v>0</v>
      </c>
      <c r="BJ692" s="17" t="s">
        <v>153</v>
      </c>
      <c r="BK692" s="233">
        <f>ROUND(I692*H692,2)</f>
        <v>0</v>
      </c>
      <c r="BL692" s="17" t="s">
        <v>153</v>
      </c>
      <c r="BM692" s="232" t="s">
        <v>795</v>
      </c>
    </row>
    <row r="693" s="2" customFormat="1">
      <c r="A693" s="38"/>
      <c r="B693" s="39"/>
      <c r="C693" s="40"/>
      <c r="D693" s="234" t="s">
        <v>154</v>
      </c>
      <c r="E693" s="40"/>
      <c r="F693" s="235" t="s">
        <v>794</v>
      </c>
      <c r="G693" s="40"/>
      <c r="H693" s="40"/>
      <c r="I693" s="236"/>
      <c r="J693" s="40"/>
      <c r="K693" s="40"/>
      <c r="L693" s="44"/>
      <c r="M693" s="237"/>
      <c r="N693" s="238"/>
      <c r="O693" s="92"/>
      <c r="P693" s="92"/>
      <c r="Q693" s="92"/>
      <c r="R693" s="92"/>
      <c r="S693" s="92"/>
      <c r="T693" s="93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154</v>
      </c>
      <c r="AU693" s="17" t="s">
        <v>83</v>
      </c>
    </row>
    <row r="694" s="2" customFormat="1" ht="24.15" customHeight="1">
      <c r="A694" s="38"/>
      <c r="B694" s="39"/>
      <c r="C694" s="271" t="s">
        <v>524</v>
      </c>
      <c r="D694" s="271" t="s">
        <v>253</v>
      </c>
      <c r="E694" s="272" t="s">
        <v>796</v>
      </c>
      <c r="F694" s="273" t="s">
        <v>797</v>
      </c>
      <c r="G694" s="274" t="s">
        <v>298</v>
      </c>
      <c r="H694" s="275">
        <v>2</v>
      </c>
      <c r="I694" s="276"/>
      <c r="J694" s="277">
        <f>ROUND(I694*H694,2)</f>
        <v>0</v>
      </c>
      <c r="K694" s="278"/>
      <c r="L694" s="279"/>
      <c r="M694" s="280" t="s">
        <v>1</v>
      </c>
      <c r="N694" s="281" t="s">
        <v>40</v>
      </c>
      <c r="O694" s="92"/>
      <c r="P694" s="230">
        <f>O694*H694</f>
        <v>0</v>
      </c>
      <c r="Q694" s="230">
        <v>0</v>
      </c>
      <c r="R694" s="230">
        <f>Q694*H694</f>
        <v>0</v>
      </c>
      <c r="S694" s="230">
        <v>0</v>
      </c>
      <c r="T694" s="231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32" t="s">
        <v>171</v>
      </c>
      <c r="AT694" s="232" t="s">
        <v>253</v>
      </c>
      <c r="AU694" s="232" t="s">
        <v>83</v>
      </c>
      <c r="AY694" s="17" t="s">
        <v>147</v>
      </c>
      <c r="BE694" s="233">
        <f>IF(N694="základní",J694,0)</f>
        <v>0</v>
      </c>
      <c r="BF694" s="233">
        <f>IF(N694="snížená",J694,0)</f>
        <v>0</v>
      </c>
      <c r="BG694" s="233">
        <f>IF(N694="zákl. přenesená",J694,0)</f>
        <v>0</v>
      </c>
      <c r="BH694" s="233">
        <f>IF(N694="sníž. přenesená",J694,0)</f>
        <v>0</v>
      </c>
      <c r="BI694" s="233">
        <f>IF(N694="nulová",J694,0)</f>
        <v>0</v>
      </c>
      <c r="BJ694" s="17" t="s">
        <v>153</v>
      </c>
      <c r="BK694" s="233">
        <f>ROUND(I694*H694,2)</f>
        <v>0</v>
      </c>
      <c r="BL694" s="17" t="s">
        <v>153</v>
      </c>
      <c r="BM694" s="232" t="s">
        <v>798</v>
      </c>
    </row>
    <row r="695" s="2" customFormat="1">
      <c r="A695" s="38"/>
      <c r="B695" s="39"/>
      <c r="C695" s="40"/>
      <c r="D695" s="234" t="s">
        <v>154</v>
      </c>
      <c r="E695" s="40"/>
      <c r="F695" s="235" t="s">
        <v>797</v>
      </c>
      <c r="G695" s="40"/>
      <c r="H695" s="40"/>
      <c r="I695" s="236"/>
      <c r="J695" s="40"/>
      <c r="K695" s="40"/>
      <c r="L695" s="44"/>
      <c r="M695" s="237"/>
      <c r="N695" s="238"/>
      <c r="O695" s="92"/>
      <c r="P695" s="92"/>
      <c r="Q695" s="92"/>
      <c r="R695" s="92"/>
      <c r="S695" s="92"/>
      <c r="T695" s="93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T695" s="17" t="s">
        <v>154</v>
      </c>
      <c r="AU695" s="17" t="s">
        <v>83</v>
      </c>
    </row>
    <row r="696" s="2" customFormat="1" ht="21.75" customHeight="1">
      <c r="A696" s="38"/>
      <c r="B696" s="39"/>
      <c r="C696" s="220" t="s">
        <v>799</v>
      </c>
      <c r="D696" s="220" t="s">
        <v>149</v>
      </c>
      <c r="E696" s="221" t="s">
        <v>800</v>
      </c>
      <c r="F696" s="222" t="s">
        <v>801</v>
      </c>
      <c r="G696" s="223" t="s">
        <v>223</v>
      </c>
      <c r="H696" s="224">
        <v>3.024</v>
      </c>
      <c r="I696" s="225"/>
      <c r="J696" s="226">
        <f>ROUND(I696*H696,2)</f>
        <v>0</v>
      </c>
      <c r="K696" s="227"/>
      <c r="L696" s="44"/>
      <c r="M696" s="228" t="s">
        <v>1</v>
      </c>
      <c r="N696" s="229" t="s">
        <v>40</v>
      </c>
      <c r="O696" s="92"/>
      <c r="P696" s="230">
        <f>O696*H696</f>
        <v>0</v>
      </c>
      <c r="Q696" s="230">
        <v>0</v>
      </c>
      <c r="R696" s="230">
        <f>Q696*H696</f>
        <v>0</v>
      </c>
      <c r="S696" s="230">
        <v>0.13100000000000001</v>
      </c>
      <c r="T696" s="231">
        <f>S696*H696</f>
        <v>0.396144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32" t="s">
        <v>153</v>
      </c>
      <c r="AT696" s="232" t="s">
        <v>149</v>
      </c>
      <c r="AU696" s="232" t="s">
        <v>83</v>
      </c>
      <c r="AY696" s="17" t="s">
        <v>147</v>
      </c>
      <c r="BE696" s="233">
        <f>IF(N696="základní",J696,0)</f>
        <v>0</v>
      </c>
      <c r="BF696" s="233">
        <f>IF(N696="snížená",J696,0)</f>
        <v>0</v>
      </c>
      <c r="BG696" s="233">
        <f>IF(N696="zákl. přenesená",J696,0)</f>
        <v>0</v>
      </c>
      <c r="BH696" s="233">
        <f>IF(N696="sníž. přenesená",J696,0)</f>
        <v>0</v>
      </c>
      <c r="BI696" s="233">
        <f>IF(N696="nulová",J696,0)</f>
        <v>0</v>
      </c>
      <c r="BJ696" s="17" t="s">
        <v>153</v>
      </c>
      <c r="BK696" s="233">
        <f>ROUND(I696*H696,2)</f>
        <v>0</v>
      </c>
      <c r="BL696" s="17" t="s">
        <v>153</v>
      </c>
      <c r="BM696" s="232" t="s">
        <v>802</v>
      </c>
    </row>
    <row r="697" s="2" customFormat="1">
      <c r="A697" s="38"/>
      <c r="B697" s="39"/>
      <c r="C697" s="40"/>
      <c r="D697" s="234" t="s">
        <v>154</v>
      </c>
      <c r="E697" s="40"/>
      <c r="F697" s="235" t="s">
        <v>801</v>
      </c>
      <c r="G697" s="40"/>
      <c r="H697" s="40"/>
      <c r="I697" s="236"/>
      <c r="J697" s="40"/>
      <c r="K697" s="40"/>
      <c r="L697" s="44"/>
      <c r="M697" s="237"/>
      <c r="N697" s="238"/>
      <c r="O697" s="92"/>
      <c r="P697" s="92"/>
      <c r="Q697" s="92"/>
      <c r="R697" s="92"/>
      <c r="S697" s="92"/>
      <c r="T697" s="93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T697" s="17" t="s">
        <v>154</v>
      </c>
      <c r="AU697" s="17" t="s">
        <v>83</v>
      </c>
    </row>
    <row r="698" s="13" customFormat="1">
      <c r="A698" s="13"/>
      <c r="B698" s="239"/>
      <c r="C698" s="240"/>
      <c r="D698" s="234" t="s">
        <v>155</v>
      </c>
      <c r="E698" s="241" t="s">
        <v>1</v>
      </c>
      <c r="F698" s="242" t="s">
        <v>803</v>
      </c>
      <c r="G698" s="240"/>
      <c r="H698" s="243">
        <v>3.024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9" t="s">
        <v>155</v>
      </c>
      <c r="AU698" s="249" t="s">
        <v>83</v>
      </c>
      <c r="AV698" s="13" t="s">
        <v>83</v>
      </c>
      <c r="AW698" s="13" t="s">
        <v>30</v>
      </c>
      <c r="AX698" s="13" t="s">
        <v>73</v>
      </c>
      <c r="AY698" s="249" t="s">
        <v>147</v>
      </c>
    </row>
    <row r="699" s="15" customFormat="1">
      <c r="A699" s="15"/>
      <c r="B699" s="260"/>
      <c r="C699" s="261"/>
      <c r="D699" s="234" t="s">
        <v>155</v>
      </c>
      <c r="E699" s="262" t="s">
        <v>1</v>
      </c>
      <c r="F699" s="263" t="s">
        <v>163</v>
      </c>
      <c r="G699" s="261"/>
      <c r="H699" s="264">
        <v>3.024</v>
      </c>
      <c r="I699" s="265"/>
      <c r="J699" s="261"/>
      <c r="K699" s="261"/>
      <c r="L699" s="266"/>
      <c r="M699" s="267"/>
      <c r="N699" s="268"/>
      <c r="O699" s="268"/>
      <c r="P699" s="268"/>
      <c r="Q699" s="268"/>
      <c r="R699" s="268"/>
      <c r="S699" s="268"/>
      <c r="T699" s="269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70" t="s">
        <v>155</v>
      </c>
      <c r="AU699" s="270" t="s">
        <v>83</v>
      </c>
      <c r="AV699" s="15" t="s">
        <v>153</v>
      </c>
      <c r="AW699" s="15" t="s">
        <v>30</v>
      </c>
      <c r="AX699" s="15" t="s">
        <v>81</v>
      </c>
      <c r="AY699" s="270" t="s">
        <v>147</v>
      </c>
    </row>
    <row r="700" s="2" customFormat="1" ht="21.75" customHeight="1">
      <c r="A700" s="38"/>
      <c r="B700" s="39"/>
      <c r="C700" s="220" t="s">
        <v>529</v>
      </c>
      <c r="D700" s="220" t="s">
        <v>149</v>
      </c>
      <c r="E700" s="221" t="s">
        <v>804</v>
      </c>
      <c r="F700" s="222" t="s">
        <v>805</v>
      </c>
      <c r="G700" s="223" t="s">
        <v>223</v>
      </c>
      <c r="H700" s="224">
        <v>15.358000000000001</v>
      </c>
      <c r="I700" s="225"/>
      <c r="J700" s="226">
        <f>ROUND(I700*H700,2)</f>
        <v>0</v>
      </c>
      <c r="K700" s="227"/>
      <c r="L700" s="44"/>
      <c r="M700" s="228" t="s">
        <v>1</v>
      </c>
      <c r="N700" s="229" t="s">
        <v>40</v>
      </c>
      <c r="O700" s="92"/>
      <c r="P700" s="230">
        <f>O700*H700</f>
        <v>0</v>
      </c>
      <c r="Q700" s="230">
        <v>0</v>
      </c>
      <c r="R700" s="230">
        <f>Q700*H700</f>
        <v>0</v>
      </c>
      <c r="S700" s="230">
        <v>0.26100000000000001</v>
      </c>
      <c r="T700" s="231">
        <f>S700*H700</f>
        <v>4.0084379999999999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32" t="s">
        <v>153</v>
      </c>
      <c r="AT700" s="232" t="s">
        <v>149</v>
      </c>
      <c r="AU700" s="232" t="s">
        <v>83</v>
      </c>
      <c r="AY700" s="17" t="s">
        <v>147</v>
      </c>
      <c r="BE700" s="233">
        <f>IF(N700="základní",J700,0)</f>
        <v>0</v>
      </c>
      <c r="BF700" s="233">
        <f>IF(N700="snížená",J700,0)</f>
        <v>0</v>
      </c>
      <c r="BG700" s="233">
        <f>IF(N700="zákl. přenesená",J700,0)</f>
        <v>0</v>
      </c>
      <c r="BH700" s="233">
        <f>IF(N700="sníž. přenesená",J700,0)</f>
        <v>0</v>
      </c>
      <c r="BI700" s="233">
        <f>IF(N700="nulová",J700,0)</f>
        <v>0</v>
      </c>
      <c r="BJ700" s="17" t="s">
        <v>153</v>
      </c>
      <c r="BK700" s="233">
        <f>ROUND(I700*H700,2)</f>
        <v>0</v>
      </c>
      <c r="BL700" s="17" t="s">
        <v>153</v>
      </c>
      <c r="BM700" s="232" t="s">
        <v>806</v>
      </c>
    </row>
    <row r="701" s="2" customFormat="1">
      <c r="A701" s="38"/>
      <c r="B701" s="39"/>
      <c r="C701" s="40"/>
      <c r="D701" s="234" t="s">
        <v>154</v>
      </c>
      <c r="E701" s="40"/>
      <c r="F701" s="235" t="s">
        <v>805</v>
      </c>
      <c r="G701" s="40"/>
      <c r="H701" s="40"/>
      <c r="I701" s="236"/>
      <c r="J701" s="40"/>
      <c r="K701" s="40"/>
      <c r="L701" s="44"/>
      <c r="M701" s="237"/>
      <c r="N701" s="238"/>
      <c r="O701" s="92"/>
      <c r="P701" s="92"/>
      <c r="Q701" s="92"/>
      <c r="R701" s="92"/>
      <c r="S701" s="92"/>
      <c r="T701" s="93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T701" s="17" t="s">
        <v>154</v>
      </c>
      <c r="AU701" s="17" t="s">
        <v>83</v>
      </c>
    </row>
    <row r="702" s="13" customFormat="1">
      <c r="A702" s="13"/>
      <c r="B702" s="239"/>
      <c r="C702" s="240"/>
      <c r="D702" s="234" t="s">
        <v>155</v>
      </c>
      <c r="E702" s="241" t="s">
        <v>1</v>
      </c>
      <c r="F702" s="242" t="s">
        <v>807</v>
      </c>
      <c r="G702" s="240"/>
      <c r="H702" s="243">
        <v>15.358000000000001</v>
      </c>
      <c r="I702" s="244"/>
      <c r="J702" s="240"/>
      <c r="K702" s="240"/>
      <c r="L702" s="245"/>
      <c r="M702" s="246"/>
      <c r="N702" s="247"/>
      <c r="O702" s="247"/>
      <c r="P702" s="247"/>
      <c r="Q702" s="247"/>
      <c r="R702" s="247"/>
      <c r="S702" s="247"/>
      <c r="T702" s="24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9" t="s">
        <v>155</v>
      </c>
      <c r="AU702" s="249" t="s">
        <v>83</v>
      </c>
      <c r="AV702" s="13" t="s">
        <v>83</v>
      </c>
      <c r="AW702" s="13" t="s">
        <v>30</v>
      </c>
      <c r="AX702" s="13" t="s">
        <v>73</v>
      </c>
      <c r="AY702" s="249" t="s">
        <v>147</v>
      </c>
    </row>
    <row r="703" s="15" customFormat="1">
      <c r="A703" s="15"/>
      <c r="B703" s="260"/>
      <c r="C703" s="261"/>
      <c r="D703" s="234" t="s">
        <v>155</v>
      </c>
      <c r="E703" s="262" t="s">
        <v>1</v>
      </c>
      <c r="F703" s="263" t="s">
        <v>163</v>
      </c>
      <c r="G703" s="261"/>
      <c r="H703" s="264">
        <v>15.358000000000001</v>
      </c>
      <c r="I703" s="265"/>
      <c r="J703" s="261"/>
      <c r="K703" s="261"/>
      <c r="L703" s="266"/>
      <c r="M703" s="267"/>
      <c r="N703" s="268"/>
      <c r="O703" s="268"/>
      <c r="P703" s="268"/>
      <c r="Q703" s="268"/>
      <c r="R703" s="268"/>
      <c r="S703" s="268"/>
      <c r="T703" s="269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70" t="s">
        <v>155</v>
      </c>
      <c r="AU703" s="270" t="s">
        <v>83</v>
      </c>
      <c r="AV703" s="15" t="s">
        <v>153</v>
      </c>
      <c r="AW703" s="15" t="s">
        <v>30</v>
      </c>
      <c r="AX703" s="15" t="s">
        <v>81</v>
      </c>
      <c r="AY703" s="270" t="s">
        <v>147</v>
      </c>
    </row>
    <row r="704" s="2" customFormat="1" ht="21.75" customHeight="1">
      <c r="A704" s="38"/>
      <c r="B704" s="39"/>
      <c r="C704" s="220" t="s">
        <v>808</v>
      </c>
      <c r="D704" s="220" t="s">
        <v>149</v>
      </c>
      <c r="E704" s="221" t="s">
        <v>809</v>
      </c>
      <c r="F704" s="222" t="s">
        <v>810</v>
      </c>
      <c r="G704" s="223" t="s">
        <v>170</v>
      </c>
      <c r="H704" s="224">
        <v>0.51600000000000001</v>
      </c>
      <c r="I704" s="225"/>
      <c r="J704" s="226">
        <f>ROUND(I704*H704,2)</f>
        <v>0</v>
      </c>
      <c r="K704" s="227"/>
      <c r="L704" s="44"/>
      <c r="M704" s="228" t="s">
        <v>1</v>
      </c>
      <c r="N704" s="229" t="s">
        <v>40</v>
      </c>
      <c r="O704" s="92"/>
      <c r="P704" s="230">
        <f>O704*H704</f>
        <v>0</v>
      </c>
      <c r="Q704" s="230">
        <v>0</v>
      </c>
      <c r="R704" s="230">
        <f>Q704*H704</f>
        <v>0</v>
      </c>
      <c r="S704" s="230">
        <v>1.671</v>
      </c>
      <c r="T704" s="231">
        <f>S704*H704</f>
        <v>0.862236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32" t="s">
        <v>153</v>
      </c>
      <c r="AT704" s="232" t="s">
        <v>149</v>
      </c>
      <c r="AU704" s="232" t="s">
        <v>83</v>
      </c>
      <c r="AY704" s="17" t="s">
        <v>147</v>
      </c>
      <c r="BE704" s="233">
        <f>IF(N704="základní",J704,0)</f>
        <v>0</v>
      </c>
      <c r="BF704" s="233">
        <f>IF(N704="snížená",J704,0)</f>
        <v>0</v>
      </c>
      <c r="BG704" s="233">
        <f>IF(N704="zákl. přenesená",J704,0)</f>
        <v>0</v>
      </c>
      <c r="BH704" s="233">
        <f>IF(N704="sníž. přenesená",J704,0)</f>
        <v>0</v>
      </c>
      <c r="BI704" s="233">
        <f>IF(N704="nulová",J704,0)</f>
        <v>0</v>
      </c>
      <c r="BJ704" s="17" t="s">
        <v>153</v>
      </c>
      <c r="BK704" s="233">
        <f>ROUND(I704*H704,2)</f>
        <v>0</v>
      </c>
      <c r="BL704" s="17" t="s">
        <v>153</v>
      </c>
      <c r="BM704" s="232" t="s">
        <v>811</v>
      </c>
    </row>
    <row r="705" s="2" customFormat="1">
      <c r="A705" s="38"/>
      <c r="B705" s="39"/>
      <c r="C705" s="40"/>
      <c r="D705" s="234" t="s">
        <v>154</v>
      </c>
      <c r="E705" s="40"/>
      <c r="F705" s="235" t="s">
        <v>810</v>
      </c>
      <c r="G705" s="40"/>
      <c r="H705" s="40"/>
      <c r="I705" s="236"/>
      <c r="J705" s="40"/>
      <c r="K705" s="40"/>
      <c r="L705" s="44"/>
      <c r="M705" s="237"/>
      <c r="N705" s="238"/>
      <c r="O705" s="92"/>
      <c r="P705" s="92"/>
      <c r="Q705" s="92"/>
      <c r="R705" s="92"/>
      <c r="S705" s="92"/>
      <c r="T705" s="93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154</v>
      </c>
      <c r="AU705" s="17" t="s">
        <v>83</v>
      </c>
    </row>
    <row r="706" s="13" customFormat="1">
      <c r="A706" s="13"/>
      <c r="B706" s="239"/>
      <c r="C706" s="240"/>
      <c r="D706" s="234" t="s">
        <v>155</v>
      </c>
      <c r="E706" s="241" t="s">
        <v>1</v>
      </c>
      <c r="F706" s="242" t="s">
        <v>812</v>
      </c>
      <c r="G706" s="240"/>
      <c r="H706" s="243">
        <v>0.51600000000000001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9" t="s">
        <v>155</v>
      </c>
      <c r="AU706" s="249" t="s">
        <v>83</v>
      </c>
      <c r="AV706" s="13" t="s">
        <v>83</v>
      </c>
      <c r="AW706" s="13" t="s">
        <v>30</v>
      </c>
      <c r="AX706" s="13" t="s">
        <v>73</v>
      </c>
      <c r="AY706" s="249" t="s">
        <v>147</v>
      </c>
    </row>
    <row r="707" s="15" customFormat="1">
      <c r="A707" s="15"/>
      <c r="B707" s="260"/>
      <c r="C707" s="261"/>
      <c r="D707" s="234" t="s">
        <v>155</v>
      </c>
      <c r="E707" s="262" t="s">
        <v>1</v>
      </c>
      <c r="F707" s="263" t="s">
        <v>163</v>
      </c>
      <c r="G707" s="261"/>
      <c r="H707" s="264">
        <v>0.51600000000000001</v>
      </c>
      <c r="I707" s="265"/>
      <c r="J707" s="261"/>
      <c r="K707" s="261"/>
      <c r="L707" s="266"/>
      <c r="M707" s="267"/>
      <c r="N707" s="268"/>
      <c r="O707" s="268"/>
      <c r="P707" s="268"/>
      <c r="Q707" s="268"/>
      <c r="R707" s="268"/>
      <c r="S707" s="268"/>
      <c r="T707" s="269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70" t="s">
        <v>155</v>
      </c>
      <c r="AU707" s="270" t="s">
        <v>83</v>
      </c>
      <c r="AV707" s="15" t="s">
        <v>153</v>
      </c>
      <c r="AW707" s="15" t="s">
        <v>30</v>
      </c>
      <c r="AX707" s="15" t="s">
        <v>81</v>
      </c>
      <c r="AY707" s="270" t="s">
        <v>147</v>
      </c>
    </row>
    <row r="708" s="2" customFormat="1" ht="37.8" customHeight="1">
      <c r="A708" s="38"/>
      <c r="B708" s="39"/>
      <c r="C708" s="220" t="s">
        <v>532</v>
      </c>
      <c r="D708" s="220" t="s">
        <v>149</v>
      </c>
      <c r="E708" s="221" t="s">
        <v>813</v>
      </c>
      <c r="F708" s="222" t="s">
        <v>814</v>
      </c>
      <c r="G708" s="223" t="s">
        <v>170</v>
      </c>
      <c r="H708" s="224">
        <v>1.296</v>
      </c>
      <c r="I708" s="225"/>
      <c r="J708" s="226">
        <f>ROUND(I708*H708,2)</f>
        <v>0</v>
      </c>
      <c r="K708" s="227"/>
      <c r="L708" s="44"/>
      <c r="M708" s="228" t="s">
        <v>1</v>
      </c>
      <c r="N708" s="229" t="s">
        <v>40</v>
      </c>
      <c r="O708" s="92"/>
      <c r="P708" s="230">
        <f>O708*H708</f>
        <v>0</v>
      </c>
      <c r="Q708" s="230">
        <v>0</v>
      </c>
      <c r="R708" s="230">
        <f>Q708*H708</f>
        <v>0</v>
      </c>
      <c r="S708" s="230">
        <v>2.2000000000000002</v>
      </c>
      <c r="T708" s="231">
        <f>S708*H708</f>
        <v>2.8512000000000004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32" t="s">
        <v>153</v>
      </c>
      <c r="AT708" s="232" t="s">
        <v>149</v>
      </c>
      <c r="AU708" s="232" t="s">
        <v>83</v>
      </c>
      <c r="AY708" s="17" t="s">
        <v>147</v>
      </c>
      <c r="BE708" s="233">
        <f>IF(N708="základní",J708,0)</f>
        <v>0</v>
      </c>
      <c r="BF708" s="233">
        <f>IF(N708="snížená",J708,0)</f>
        <v>0</v>
      </c>
      <c r="BG708" s="233">
        <f>IF(N708="zákl. přenesená",J708,0)</f>
        <v>0</v>
      </c>
      <c r="BH708" s="233">
        <f>IF(N708="sníž. přenesená",J708,0)</f>
        <v>0</v>
      </c>
      <c r="BI708" s="233">
        <f>IF(N708="nulová",J708,0)</f>
        <v>0</v>
      </c>
      <c r="BJ708" s="17" t="s">
        <v>153</v>
      </c>
      <c r="BK708" s="233">
        <f>ROUND(I708*H708,2)</f>
        <v>0</v>
      </c>
      <c r="BL708" s="17" t="s">
        <v>153</v>
      </c>
      <c r="BM708" s="232" t="s">
        <v>815</v>
      </c>
    </row>
    <row r="709" s="2" customFormat="1">
      <c r="A709" s="38"/>
      <c r="B709" s="39"/>
      <c r="C709" s="40"/>
      <c r="D709" s="234" t="s">
        <v>154</v>
      </c>
      <c r="E709" s="40"/>
      <c r="F709" s="235" t="s">
        <v>814</v>
      </c>
      <c r="G709" s="40"/>
      <c r="H709" s="40"/>
      <c r="I709" s="236"/>
      <c r="J709" s="40"/>
      <c r="K709" s="40"/>
      <c r="L709" s="44"/>
      <c r="M709" s="237"/>
      <c r="N709" s="238"/>
      <c r="O709" s="92"/>
      <c r="P709" s="92"/>
      <c r="Q709" s="92"/>
      <c r="R709" s="92"/>
      <c r="S709" s="92"/>
      <c r="T709" s="93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154</v>
      </c>
      <c r="AU709" s="17" t="s">
        <v>83</v>
      </c>
    </row>
    <row r="710" s="13" customFormat="1">
      <c r="A710" s="13"/>
      <c r="B710" s="239"/>
      <c r="C710" s="240"/>
      <c r="D710" s="234" t="s">
        <v>155</v>
      </c>
      <c r="E710" s="241" t="s">
        <v>1</v>
      </c>
      <c r="F710" s="242" t="s">
        <v>816</v>
      </c>
      <c r="G710" s="240"/>
      <c r="H710" s="243">
        <v>0.90500000000000003</v>
      </c>
      <c r="I710" s="244"/>
      <c r="J710" s="240"/>
      <c r="K710" s="240"/>
      <c r="L710" s="245"/>
      <c r="M710" s="246"/>
      <c r="N710" s="247"/>
      <c r="O710" s="247"/>
      <c r="P710" s="247"/>
      <c r="Q710" s="247"/>
      <c r="R710" s="247"/>
      <c r="S710" s="247"/>
      <c r="T710" s="24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9" t="s">
        <v>155</v>
      </c>
      <c r="AU710" s="249" t="s">
        <v>83</v>
      </c>
      <c r="AV710" s="13" t="s">
        <v>83</v>
      </c>
      <c r="AW710" s="13" t="s">
        <v>30</v>
      </c>
      <c r="AX710" s="13" t="s">
        <v>73</v>
      </c>
      <c r="AY710" s="249" t="s">
        <v>147</v>
      </c>
    </row>
    <row r="711" s="13" customFormat="1">
      <c r="A711" s="13"/>
      <c r="B711" s="239"/>
      <c r="C711" s="240"/>
      <c r="D711" s="234" t="s">
        <v>155</v>
      </c>
      <c r="E711" s="241" t="s">
        <v>1</v>
      </c>
      <c r="F711" s="242" t="s">
        <v>817</v>
      </c>
      <c r="G711" s="240"/>
      <c r="H711" s="243">
        <v>0.39100000000000001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9" t="s">
        <v>155</v>
      </c>
      <c r="AU711" s="249" t="s">
        <v>83</v>
      </c>
      <c r="AV711" s="13" t="s">
        <v>83</v>
      </c>
      <c r="AW711" s="13" t="s">
        <v>30</v>
      </c>
      <c r="AX711" s="13" t="s">
        <v>73</v>
      </c>
      <c r="AY711" s="249" t="s">
        <v>147</v>
      </c>
    </row>
    <row r="712" s="15" customFormat="1">
      <c r="A712" s="15"/>
      <c r="B712" s="260"/>
      <c r="C712" s="261"/>
      <c r="D712" s="234" t="s">
        <v>155</v>
      </c>
      <c r="E712" s="262" t="s">
        <v>1</v>
      </c>
      <c r="F712" s="263" t="s">
        <v>163</v>
      </c>
      <c r="G712" s="261"/>
      <c r="H712" s="264">
        <v>1.296</v>
      </c>
      <c r="I712" s="265"/>
      <c r="J712" s="261"/>
      <c r="K712" s="261"/>
      <c r="L712" s="266"/>
      <c r="M712" s="267"/>
      <c r="N712" s="268"/>
      <c r="O712" s="268"/>
      <c r="P712" s="268"/>
      <c r="Q712" s="268"/>
      <c r="R712" s="268"/>
      <c r="S712" s="268"/>
      <c r="T712" s="269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70" t="s">
        <v>155</v>
      </c>
      <c r="AU712" s="270" t="s">
        <v>83</v>
      </c>
      <c r="AV712" s="15" t="s">
        <v>153</v>
      </c>
      <c r="AW712" s="15" t="s">
        <v>30</v>
      </c>
      <c r="AX712" s="15" t="s">
        <v>81</v>
      </c>
      <c r="AY712" s="270" t="s">
        <v>147</v>
      </c>
    </row>
    <row r="713" s="2" customFormat="1" ht="37.8" customHeight="1">
      <c r="A713" s="38"/>
      <c r="B713" s="39"/>
      <c r="C713" s="220" t="s">
        <v>818</v>
      </c>
      <c r="D713" s="220" t="s">
        <v>149</v>
      </c>
      <c r="E713" s="221" t="s">
        <v>819</v>
      </c>
      <c r="F713" s="222" t="s">
        <v>820</v>
      </c>
      <c r="G713" s="223" t="s">
        <v>170</v>
      </c>
      <c r="H713" s="224">
        <v>1.3979999999999999</v>
      </c>
      <c r="I713" s="225"/>
      <c r="J713" s="226">
        <f>ROUND(I713*H713,2)</f>
        <v>0</v>
      </c>
      <c r="K713" s="227"/>
      <c r="L713" s="44"/>
      <c r="M713" s="228" t="s">
        <v>1</v>
      </c>
      <c r="N713" s="229" t="s">
        <v>40</v>
      </c>
      <c r="O713" s="92"/>
      <c r="P713" s="230">
        <f>O713*H713</f>
        <v>0</v>
      </c>
      <c r="Q713" s="230">
        <v>0</v>
      </c>
      <c r="R713" s="230">
        <f>Q713*H713</f>
        <v>0</v>
      </c>
      <c r="S713" s="230">
        <v>2.2000000000000002</v>
      </c>
      <c r="T713" s="231">
        <f>S713*H713</f>
        <v>3.0756000000000001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2" t="s">
        <v>153</v>
      </c>
      <c r="AT713" s="232" t="s">
        <v>149</v>
      </c>
      <c r="AU713" s="232" t="s">
        <v>83</v>
      </c>
      <c r="AY713" s="17" t="s">
        <v>147</v>
      </c>
      <c r="BE713" s="233">
        <f>IF(N713="základní",J713,0)</f>
        <v>0</v>
      </c>
      <c r="BF713" s="233">
        <f>IF(N713="snížená",J713,0)</f>
        <v>0</v>
      </c>
      <c r="BG713" s="233">
        <f>IF(N713="zákl. přenesená",J713,0)</f>
        <v>0</v>
      </c>
      <c r="BH713" s="233">
        <f>IF(N713="sníž. přenesená",J713,0)</f>
        <v>0</v>
      </c>
      <c r="BI713" s="233">
        <f>IF(N713="nulová",J713,0)</f>
        <v>0</v>
      </c>
      <c r="BJ713" s="17" t="s">
        <v>153</v>
      </c>
      <c r="BK713" s="233">
        <f>ROUND(I713*H713,2)</f>
        <v>0</v>
      </c>
      <c r="BL713" s="17" t="s">
        <v>153</v>
      </c>
      <c r="BM713" s="232" t="s">
        <v>821</v>
      </c>
    </row>
    <row r="714" s="2" customFormat="1">
      <c r="A714" s="38"/>
      <c r="B714" s="39"/>
      <c r="C714" s="40"/>
      <c r="D714" s="234" t="s">
        <v>154</v>
      </c>
      <c r="E714" s="40"/>
      <c r="F714" s="235" t="s">
        <v>820</v>
      </c>
      <c r="G714" s="40"/>
      <c r="H714" s="40"/>
      <c r="I714" s="236"/>
      <c r="J714" s="40"/>
      <c r="K714" s="40"/>
      <c r="L714" s="44"/>
      <c r="M714" s="237"/>
      <c r="N714" s="238"/>
      <c r="O714" s="92"/>
      <c r="P714" s="92"/>
      <c r="Q714" s="92"/>
      <c r="R714" s="92"/>
      <c r="S714" s="92"/>
      <c r="T714" s="93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T714" s="17" t="s">
        <v>154</v>
      </c>
      <c r="AU714" s="17" t="s">
        <v>83</v>
      </c>
    </row>
    <row r="715" s="13" customFormat="1">
      <c r="A715" s="13"/>
      <c r="B715" s="239"/>
      <c r="C715" s="240"/>
      <c r="D715" s="234" t="s">
        <v>155</v>
      </c>
      <c r="E715" s="241" t="s">
        <v>1</v>
      </c>
      <c r="F715" s="242" t="s">
        <v>545</v>
      </c>
      <c r="G715" s="240"/>
      <c r="H715" s="243">
        <v>0.69399999999999995</v>
      </c>
      <c r="I715" s="244"/>
      <c r="J715" s="240"/>
      <c r="K715" s="240"/>
      <c r="L715" s="245"/>
      <c r="M715" s="246"/>
      <c r="N715" s="247"/>
      <c r="O715" s="247"/>
      <c r="P715" s="247"/>
      <c r="Q715" s="247"/>
      <c r="R715" s="247"/>
      <c r="S715" s="247"/>
      <c r="T715" s="24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9" t="s">
        <v>155</v>
      </c>
      <c r="AU715" s="249" t="s">
        <v>83</v>
      </c>
      <c r="AV715" s="13" t="s">
        <v>83</v>
      </c>
      <c r="AW715" s="13" t="s">
        <v>30</v>
      </c>
      <c r="AX715" s="13" t="s">
        <v>73</v>
      </c>
      <c r="AY715" s="249" t="s">
        <v>147</v>
      </c>
    </row>
    <row r="716" s="13" customFormat="1">
      <c r="A716" s="13"/>
      <c r="B716" s="239"/>
      <c r="C716" s="240"/>
      <c r="D716" s="234" t="s">
        <v>155</v>
      </c>
      <c r="E716" s="241" t="s">
        <v>1</v>
      </c>
      <c r="F716" s="242" t="s">
        <v>549</v>
      </c>
      <c r="G716" s="240"/>
      <c r="H716" s="243">
        <v>0.26400000000000001</v>
      </c>
      <c r="I716" s="244"/>
      <c r="J716" s="240"/>
      <c r="K716" s="240"/>
      <c r="L716" s="245"/>
      <c r="M716" s="246"/>
      <c r="N716" s="247"/>
      <c r="O716" s="247"/>
      <c r="P716" s="247"/>
      <c r="Q716" s="247"/>
      <c r="R716" s="247"/>
      <c r="S716" s="247"/>
      <c r="T716" s="24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9" t="s">
        <v>155</v>
      </c>
      <c r="AU716" s="249" t="s">
        <v>83</v>
      </c>
      <c r="AV716" s="13" t="s">
        <v>83</v>
      </c>
      <c r="AW716" s="13" t="s">
        <v>30</v>
      </c>
      <c r="AX716" s="13" t="s">
        <v>73</v>
      </c>
      <c r="AY716" s="249" t="s">
        <v>147</v>
      </c>
    </row>
    <row r="717" s="13" customFormat="1">
      <c r="A717" s="13"/>
      <c r="B717" s="239"/>
      <c r="C717" s="240"/>
      <c r="D717" s="234" t="s">
        <v>155</v>
      </c>
      <c r="E717" s="241" t="s">
        <v>1</v>
      </c>
      <c r="F717" s="242" t="s">
        <v>822</v>
      </c>
      <c r="G717" s="240"/>
      <c r="H717" s="243">
        <v>0.44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155</v>
      </c>
      <c r="AU717" s="249" t="s">
        <v>83</v>
      </c>
      <c r="AV717" s="13" t="s">
        <v>83</v>
      </c>
      <c r="AW717" s="13" t="s">
        <v>30</v>
      </c>
      <c r="AX717" s="13" t="s">
        <v>73</v>
      </c>
      <c r="AY717" s="249" t="s">
        <v>147</v>
      </c>
    </row>
    <row r="718" s="15" customFormat="1">
      <c r="A718" s="15"/>
      <c r="B718" s="260"/>
      <c r="C718" s="261"/>
      <c r="D718" s="234" t="s">
        <v>155</v>
      </c>
      <c r="E718" s="262" t="s">
        <v>1</v>
      </c>
      <c r="F718" s="263" t="s">
        <v>163</v>
      </c>
      <c r="G718" s="261"/>
      <c r="H718" s="264">
        <v>1.3979999999999999</v>
      </c>
      <c r="I718" s="265"/>
      <c r="J718" s="261"/>
      <c r="K718" s="261"/>
      <c r="L718" s="266"/>
      <c r="M718" s="267"/>
      <c r="N718" s="268"/>
      <c r="O718" s="268"/>
      <c r="P718" s="268"/>
      <c r="Q718" s="268"/>
      <c r="R718" s="268"/>
      <c r="S718" s="268"/>
      <c r="T718" s="269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0" t="s">
        <v>155</v>
      </c>
      <c r="AU718" s="270" t="s">
        <v>83</v>
      </c>
      <c r="AV718" s="15" t="s">
        <v>153</v>
      </c>
      <c r="AW718" s="15" t="s">
        <v>30</v>
      </c>
      <c r="AX718" s="15" t="s">
        <v>81</v>
      </c>
      <c r="AY718" s="270" t="s">
        <v>147</v>
      </c>
    </row>
    <row r="719" s="2" customFormat="1" ht="33" customHeight="1">
      <c r="A719" s="38"/>
      <c r="B719" s="39"/>
      <c r="C719" s="220" t="s">
        <v>536</v>
      </c>
      <c r="D719" s="220" t="s">
        <v>149</v>
      </c>
      <c r="E719" s="221" t="s">
        <v>823</v>
      </c>
      <c r="F719" s="222" t="s">
        <v>824</v>
      </c>
      <c r="G719" s="223" t="s">
        <v>170</v>
      </c>
      <c r="H719" s="224">
        <v>1.3799999999999999</v>
      </c>
      <c r="I719" s="225"/>
      <c r="J719" s="226">
        <f>ROUND(I719*H719,2)</f>
        <v>0</v>
      </c>
      <c r="K719" s="227"/>
      <c r="L719" s="44"/>
      <c r="M719" s="228" t="s">
        <v>1</v>
      </c>
      <c r="N719" s="229" t="s">
        <v>40</v>
      </c>
      <c r="O719" s="92"/>
      <c r="P719" s="230">
        <f>O719*H719</f>
        <v>0</v>
      </c>
      <c r="Q719" s="230">
        <v>0</v>
      </c>
      <c r="R719" s="230">
        <f>Q719*H719</f>
        <v>0</v>
      </c>
      <c r="S719" s="230">
        <v>2.2000000000000002</v>
      </c>
      <c r="T719" s="231">
        <f>S719*H719</f>
        <v>3.036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32" t="s">
        <v>153</v>
      </c>
      <c r="AT719" s="232" t="s">
        <v>149</v>
      </c>
      <c r="AU719" s="232" t="s">
        <v>83</v>
      </c>
      <c r="AY719" s="17" t="s">
        <v>147</v>
      </c>
      <c r="BE719" s="233">
        <f>IF(N719="základní",J719,0)</f>
        <v>0</v>
      </c>
      <c r="BF719" s="233">
        <f>IF(N719="snížená",J719,0)</f>
        <v>0</v>
      </c>
      <c r="BG719" s="233">
        <f>IF(N719="zákl. přenesená",J719,0)</f>
        <v>0</v>
      </c>
      <c r="BH719" s="233">
        <f>IF(N719="sníž. přenesená",J719,0)</f>
        <v>0</v>
      </c>
      <c r="BI719" s="233">
        <f>IF(N719="nulová",J719,0)</f>
        <v>0</v>
      </c>
      <c r="BJ719" s="17" t="s">
        <v>153</v>
      </c>
      <c r="BK719" s="233">
        <f>ROUND(I719*H719,2)</f>
        <v>0</v>
      </c>
      <c r="BL719" s="17" t="s">
        <v>153</v>
      </c>
      <c r="BM719" s="232" t="s">
        <v>825</v>
      </c>
    </row>
    <row r="720" s="2" customFormat="1">
      <c r="A720" s="38"/>
      <c r="B720" s="39"/>
      <c r="C720" s="40"/>
      <c r="D720" s="234" t="s">
        <v>154</v>
      </c>
      <c r="E720" s="40"/>
      <c r="F720" s="235" t="s">
        <v>824</v>
      </c>
      <c r="G720" s="40"/>
      <c r="H720" s="40"/>
      <c r="I720" s="236"/>
      <c r="J720" s="40"/>
      <c r="K720" s="40"/>
      <c r="L720" s="44"/>
      <c r="M720" s="237"/>
      <c r="N720" s="238"/>
      <c r="O720" s="92"/>
      <c r="P720" s="92"/>
      <c r="Q720" s="92"/>
      <c r="R720" s="92"/>
      <c r="S720" s="92"/>
      <c r="T720" s="93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T720" s="17" t="s">
        <v>154</v>
      </c>
      <c r="AU720" s="17" t="s">
        <v>83</v>
      </c>
    </row>
    <row r="721" s="13" customFormat="1">
      <c r="A721" s="13"/>
      <c r="B721" s="239"/>
      <c r="C721" s="240"/>
      <c r="D721" s="234" t="s">
        <v>155</v>
      </c>
      <c r="E721" s="241" t="s">
        <v>1</v>
      </c>
      <c r="F721" s="242" t="s">
        <v>826</v>
      </c>
      <c r="G721" s="240"/>
      <c r="H721" s="243">
        <v>1.3799999999999999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9" t="s">
        <v>155</v>
      </c>
      <c r="AU721" s="249" t="s">
        <v>83</v>
      </c>
      <c r="AV721" s="13" t="s">
        <v>83</v>
      </c>
      <c r="AW721" s="13" t="s">
        <v>30</v>
      </c>
      <c r="AX721" s="13" t="s">
        <v>73</v>
      </c>
      <c r="AY721" s="249" t="s">
        <v>147</v>
      </c>
    </row>
    <row r="722" s="15" customFormat="1">
      <c r="A722" s="15"/>
      <c r="B722" s="260"/>
      <c r="C722" s="261"/>
      <c r="D722" s="234" t="s">
        <v>155</v>
      </c>
      <c r="E722" s="262" t="s">
        <v>1</v>
      </c>
      <c r="F722" s="263" t="s">
        <v>163</v>
      </c>
      <c r="G722" s="261"/>
      <c r="H722" s="264">
        <v>1.3799999999999999</v>
      </c>
      <c r="I722" s="265"/>
      <c r="J722" s="261"/>
      <c r="K722" s="261"/>
      <c r="L722" s="266"/>
      <c r="M722" s="267"/>
      <c r="N722" s="268"/>
      <c r="O722" s="268"/>
      <c r="P722" s="268"/>
      <c r="Q722" s="268"/>
      <c r="R722" s="268"/>
      <c r="S722" s="268"/>
      <c r="T722" s="269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70" t="s">
        <v>155</v>
      </c>
      <c r="AU722" s="270" t="s">
        <v>83</v>
      </c>
      <c r="AV722" s="15" t="s">
        <v>153</v>
      </c>
      <c r="AW722" s="15" t="s">
        <v>30</v>
      </c>
      <c r="AX722" s="15" t="s">
        <v>81</v>
      </c>
      <c r="AY722" s="270" t="s">
        <v>147</v>
      </c>
    </row>
    <row r="723" s="2" customFormat="1" ht="24.15" customHeight="1">
      <c r="A723" s="38"/>
      <c r="B723" s="39"/>
      <c r="C723" s="220" t="s">
        <v>827</v>
      </c>
      <c r="D723" s="220" t="s">
        <v>149</v>
      </c>
      <c r="E723" s="221" t="s">
        <v>828</v>
      </c>
      <c r="F723" s="222" t="s">
        <v>829</v>
      </c>
      <c r="G723" s="223" t="s">
        <v>170</v>
      </c>
      <c r="H723" s="224">
        <v>0.26600000000000001</v>
      </c>
      <c r="I723" s="225"/>
      <c r="J723" s="226">
        <f>ROUND(I723*H723,2)</f>
        <v>0</v>
      </c>
      <c r="K723" s="227"/>
      <c r="L723" s="44"/>
      <c r="M723" s="228" t="s">
        <v>1</v>
      </c>
      <c r="N723" s="229" t="s">
        <v>40</v>
      </c>
      <c r="O723" s="92"/>
      <c r="P723" s="230">
        <f>O723*H723</f>
        <v>0</v>
      </c>
      <c r="Q723" s="230">
        <v>0</v>
      </c>
      <c r="R723" s="230">
        <f>Q723*H723</f>
        <v>0</v>
      </c>
      <c r="S723" s="230">
        <v>1.3999999999999999</v>
      </c>
      <c r="T723" s="231">
        <f>S723*H723</f>
        <v>0.37240000000000001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32" t="s">
        <v>153</v>
      </c>
      <c r="AT723" s="232" t="s">
        <v>149</v>
      </c>
      <c r="AU723" s="232" t="s">
        <v>83</v>
      </c>
      <c r="AY723" s="17" t="s">
        <v>147</v>
      </c>
      <c r="BE723" s="233">
        <f>IF(N723="základní",J723,0)</f>
        <v>0</v>
      </c>
      <c r="BF723" s="233">
        <f>IF(N723="snížená",J723,0)</f>
        <v>0</v>
      </c>
      <c r="BG723" s="233">
        <f>IF(N723="zákl. přenesená",J723,0)</f>
        <v>0</v>
      </c>
      <c r="BH723" s="233">
        <f>IF(N723="sníž. přenesená",J723,0)</f>
        <v>0</v>
      </c>
      <c r="BI723" s="233">
        <f>IF(N723="nulová",J723,0)</f>
        <v>0</v>
      </c>
      <c r="BJ723" s="17" t="s">
        <v>153</v>
      </c>
      <c r="BK723" s="233">
        <f>ROUND(I723*H723,2)</f>
        <v>0</v>
      </c>
      <c r="BL723" s="17" t="s">
        <v>153</v>
      </c>
      <c r="BM723" s="232" t="s">
        <v>830</v>
      </c>
    </row>
    <row r="724" s="2" customFormat="1">
      <c r="A724" s="38"/>
      <c r="B724" s="39"/>
      <c r="C724" s="40"/>
      <c r="D724" s="234" t="s">
        <v>154</v>
      </c>
      <c r="E724" s="40"/>
      <c r="F724" s="235" t="s">
        <v>829</v>
      </c>
      <c r="G724" s="40"/>
      <c r="H724" s="40"/>
      <c r="I724" s="236"/>
      <c r="J724" s="40"/>
      <c r="K724" s="40"/>
      <c r="L724" s="44"/>
      <c r="M724" s="237"/>
      <c r="N724" s="238"/>
      <c r="O724" s="92"/>
      <c r="P724" s="92"/>
      <c r="Q724" s="92"/>
      <c r="R724" s="92"/>
      <c r="S724" s="92"/>
      <c r="T724" s="93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7" t="s">
        <v>154</v>
      </c>
      <c r="AU724" s="17" t="s">
        <v>83</v>
      </c>
    </row>
    <row r="725" s="13" customFormat="1">
      <c r="A725" s="13"/>
      <c r="B725" s="239"/>
      <c r="C725" s="240"/>
      <c r="D725" s="234" t="s">
        <v>155</v>
      </c>
      <c r="E725" s="241" t="s">
        <v>1</v>
      </c>
      <c r="F725" s="242" t="s">
        <v>831</v>
      </c>
      <c r="G725" s="240"/>
      <c r="H725" s="243">
        <v>0.26600000000000001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155</v>
      </c>
      <c r="AU725" s="249" t="s">
        <v>83</v>
      </c>
      <c r="AV725" s="13" t="s">
        <v>83</v>
      </c>
      <c r="AW725" s="13" t="s">
        <v>30</v>
      </c>
      <c r="AX725" s="13" t="s">
        <v>73</v>
      </c>
      <c r="AY725" s="249" t="s">
        <v>147</v>
      </c>
    </row>
    <row r="726" s="15" customFormat="1">
      <c r="A726" s="15"/>
      <c r="B726" s="260"/>
      <c r="C726" s="261"/>
      <c r="D726" s="234" t="s">
        <v>155</v>
      </c>
      <c r="E726" s="262" t="s">
        <v>1</v>
      </c>
      <c r="F726" s="263" t="s">
        <v>163</v>
      </c>
      <c r="G726" s="261"/>
      <c r="H726" s="264">
        <v>0.26600000000000001</v>
      </c>
      <c r="I726" s="265"/>
      <c r="J726" s="261"/>
      <c r="K726" s="261"/>
      <c r="L726" s="266"/>
      <c r="M726" s="267"/>
      <c r="N726" s="268"/>
      <c r="O726" s="268"/>
      <c r="P726" s="268"/>
      <c r="Q726" s="268"/>
      <c r="R726" s="268"/>
      <c r="S726" s="268"/>
      <c r="T726" s="269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0" t="s">
        <v>155</v>
      </c>
      <c r="AU726" s="270" t="s">
        <v>83</v>
      </c>
      <c r="AV726" s="15" t="s">
        <v>153</v>
      </c>
      <c r="AW726" s="15" t="s">
        <v>30</v>
      </c>
      <c r="AX726" s="15" t="s">
        <v>81</v>
      </c>
      <c r="AY726" s="270" t="s">
        <v>147</v>
      </c>
    </row>
    <row r="727" s="2" customFormat="1" ht="24.15" customHeight="1">
      <c r="A727" s="38"/>
      <c r="B727" s="39"/>
      <c r="C727" s="220" t="s">
        <v>539</v>
      </c>
      <c r="D727" s="220" t="s">
        <v>149</v>
      </c>
      <c r="E727" s="221" t="s">
        <v>832</v>
      </c>
      <c r="F727" s="222" t="s">
        <v>833</v>
      </c>
      <c r="G727" s="223" t="s">
        <v>170</v>
      </c>
      <c r="H727" s="224">
        <v>1.333</v>
      </c>
      <c r="I727" s="225"/>
      <c r="J727" s="226">
        <f>ROUND(I727*H727,2)</f>
        <v>0</v>
      </c>
      <c r="K727" s="227"/>
      <c r="L727" s="44"/>
      <c r="M727" s="228" t="s">
        <v>1</v>
      </c>
      <c r="N727" s="229" t="s">
        <v>40</v>
      </c>
      <c r="O727" s="92"/>
      <c r="P727" s="230">
        <f>O727*H727</f>
        <v>0</v>
      </c>
      <c r="Q727" s="230">
        <v>0</v>
      </c>
      <c r="R727" s="230">
        <f>Q727*H727</f>
        <v>0</v>
      </c>
      <c r="S727" s="230">
        <v>1.3999999999999999</v>
      </c>
      <c r="T727" s="231">
        <f>S727*H727</f>
        <v>1.8661999999999999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32" t="s">
        <v>153</v>
      </c>
      <c r="AT727" s="232" t="s">
        <v>149</v>
      </c>
      <c r="AU727" s="232" t="s">
        <v>83</v>
      </c>
      <c r="AY727" s="17" t="s">
        <v>147</v>
      </c>
      <c r="BE727" s="233">
        <f>IF(N727="základní",J727,0)</f>
        <v>0</v>
      </c>
      <c r="BF727" s="233">
        <f>IF(N727="snížená",J727,0)</f>
        <v>0</v>
      </c>
      <c r="BG727" s="233">
        <f>IF(N727="zákl. přenesená",J727,0)</f>
        <v>0</v>
      </c>
      <c r="BH727" s="233">
        <f>IF(N727="sníž. přenesená",J727,0)</f>
        <v>0</v>
      </c>
      <c r="BI727" s="233">
        <f>IF(N727="nulová",J727,0)</f>
        <v>0</v>
      </c>
      <c r="BJ727" s="17" t="s">
        <v>153</v>
      </c>
      <c r="BK727" s="233">
        <f>ROUND(I727*H727,2)</f>
        <v>0</v>
      </c>
      <c r="BL727" s="17" t="s">
        <v>153</v>
      </c>
      <c r="BM727" s="232" t="s">
        <v>834</v>
      </c>
    </row>
    <row r="728" s="2" customFormat="1">
      <c r="A728" s="38"/>
      <c r="B728" s="39"/>
      <c r="C728" s="40"/>
      <c r="D728" s="234" t="s">
        <v>154</v>
      </c>
      <c r="E728" s="40"/>
      <c r="F728" s="235" t="s">
        <v>833</v>
      </c>
      <c r="G728" s="40"/>
      <c r="H728" s="40"/>
      <c r="I728" s="236"/>
      <c r="J728" s="40"/>
      <c r="K728" s="40"/>
      <c r="L728" s="44"/>
      <c r="M728" s="237"/>
      <c r="N728" s="238"/>
      <c r="O728" s="92"/>
      <c r="P728" s="92"/>
      <c r="Q728" s="92"/>
      <c r="R728" s="92"/>
      <c r="S728" s="92"/>
      <c r="T728" s="93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T728" s="17" t="s">
        <v>154</v>
      </c>
      <c r="AU728" s="17" t="s">
        <v>83</v>
      </c>
    </row>
    <row r="729" s="13" customFormat="1">
      <c r="A729" s="13"/>
      <c r="B729" s="239"/>
      <c r="C729" s="240"/>
      <c r="D729" s="234" t="s">
        <v>155</v>
      </c>
      <c r="E729" s="241" t="s">
        <v>1</v>
      </c>
      <c r="F729" s="242" t="s">
        <v>835</v>
      </c>
      <c r="G729" s="240"/>
      <c r="H729" s="243">
        <v>0.69399999999999995</v>
      </c>
      <c r="I729" s="244"/>
      <c r="J729" s="240"/>
      <c r="K729" s="240"/>
      <c r="L729" s="245"/>
      <c r="M729" s="246"/>
      <c r="N729" s="247"/>
      <c r="O729" s="247"/>
      <c r="P729" s="247"/>
      <c r="Q729" s="247"/>
      <c r="R729" s="247"/>
      <c r="S729" s="247"/>
      <c r="T729" s="24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9" t="s">
        <v>155</v>
      </c>
      <c r="AU729" s="249" t="s">
        <v>83</v>
      </c>
      <c r="AV729" s="13" t="s">
        <v>83</v>
      </c>
      <c r="AW729" s="13" t="s">
        <v>30</v>
      </c>
      <c r="AX729" s="13" t="s">
        <v>73</v>
      </c>
      <c r="AY729" s="249" t="s">
        <v>147</v>
      </c>
    </row>
    <row r="730" s="13" customFormat="1">
      <c r="A730" s="13"/>
      <c r="B730" s="239"/>
      <c r="C730" s="240"/>
      <c r="D730" s="234" t="s">
        <v>155</v>
      </c>
      <c r="E730" s="241" t="s">
        <v>1</v>
      </c>
      <c r="F730" s="242" t="s">
        <v>836</v>
      </c>
      <c r="G730" s="240"/>
      <c r="H730" s="243">
        <v>0.63900000000000001</v>
      </c>
      <c r="I730" s="244"/>
      <c r="J730" s="240"/>
      <c r="K730" s="240"/>
      <c r="L730" s="245"/>
      <c r="M730" s="246"/>
      <c r="N730" s="247"/>
      <c r="O730" s="247"/>
      <c r="P730" s="247"/>
      <c r="Q730" s="247"/>
      <c r="R730" s="247"/>
      <c r="S730" s="247"/>
      <c r="T730" s="24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9" t="s">
        <v>155</v>
      </c>
      <c r="AU730" s="249" t="s">
        <v>83</v>
      </c>
      <c r="AV730" s="13" t="s">
        <v>83</v>
      </c>
      <c r="AW730" s="13" t="s">
        <v>30</v>
      </c>
      <c r="AX730" s="13" t="s">
        <v>73</v>
      </c>
      <c r="AY730" s="249" t="s">
        <v>147</v>
      </c>
    </row>
    <row r="731" s="15" customFormat="1">
      <c r="A731" s="15"/>
      <c r="B731" s="260"/>
      <c r="C731" s="261"/>
      <c r="D731" s="234" t="s">
        <v>155</v>
      </c>
      <c r="E731" s="262" t="s">
        <v>1</v>
      </c>
      <c r="F731" s="263" t="s">
        <v>163</v>
      </c>
      <c r="G731" s="261"/>
      <c r="H731" s="264">
        <v>1.333</v>
      </c>
      <c r="I731" s="265"/>
      <c r="J731" s="261"/>
      <c r="K731" s="261"/>
      <c r="L731" s="266"/>
      <c r="M731" s="267"/>
      <c r="N731" s="268"/>
      <c r="O731" s="268"/>
      <c r="P731" s="268"/>
      <c r="Q731" s="268"/>
      <c r="R731" s="268"/>
      <c r="S731" s="268"/>
      <c r="T731" s="269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70" t="s">
        <v>155</v>
      </c>
      <c r="AU731" s="270" t="s">
        <v>83</v>
      </c>
      <c r="AV731" s="15" t="s">
        <v>153</v>
      </c>
      <c r="AW731" s="15" t="s">
        <v>30</v>
      </c>
      <c r="AX731" s="15" t="s">
        <v>81</v>
      </c>
      <c r="AY731" s="270" t="s">
        <v>147</v>
      </c>
    </row>
    <row r="732" s="2" customFormat="1" ht="24.15" customHeight="1">
      <c r="A732" s="38"/>
      <c r="B732" s="39"/>
      <c r="C732" s="220" t="s">
        <v>837</v>
      </c>
      <c r="D732" s="220" t="s">
        <v>149</v>
      </c>
      <c r="E732" s="221" t="s">
        <v>838</v>
      </c>
      <c r="F732" s="222" t="s">
        <v>839</v>
      </c>
      <c r="G732" s="223" t="s">
        <v>170</v>
      </c>
      <c r="H732" s="224">
        <v>0.44</v>
      </c>
      <c r="I732" s="225"/>
      <c r="J732" s="226">
        <f>ROUND(I732*H732,2)</f>
        <v>0</v>
      </c>
      <c r="K732" s="227"/>
      <c r="L732" s="44"/>
      <c r="M732" s="228" t="s">
        <v>1</v>
      </c>
      <c r="N732" s="229" t="s">
        <v>40</v>
      </c>
      <c r="O732" s="92"/>
      <c r="P732" s="230">
        <f>O732*H732</f>
        <v>0</v>
      </c>
      <c r="Q732" s="230">
        <v>0</v>
      </c>
      <c r="R732" s="230">
        <f>Q732*H732</f>
        <v>0</v>
      </c>
      <c r="S732" s="230">
        <v>1.3999999999999999</v>
      </c>
      <c r="T732" s="231">
        <f>S732*H732</f>
        <v>0.61599999999999999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32" t="s">
        <v>153</v>
      </c>
      <c r="AT732" s="232" t="s">
        <v>149</v>
      </c>
      <c r="AU732" s="232" t="s">
        <v>83</v>
      </c>
      <c r="AY732" s="17" t="s">
        <v>147</v>
      </c>
      <c r="BE732" s="233">
        <f>IF(N732="základní",J732,0)</f>
        <v>0</v>
      </c>
      <c r="BF732" s="233">
        <f>IF(N732="snížená",J732,0)</f>
        <v>0</v>
      </c>
      <c r="BG732" s="233">
        <f>IF(N732="zákl. přenesená",J732,0)</f>
        <v>0</v>
      </c>
      <c r="BH732" s="233">
        <f>IF(N732="sníž. přenesená",J732,0)</f>
        <v>0</v>
      </c>
      <c r="BI732" s="233">
        <f>IF(N732="nulová",J732,0)</f>
        <v>0</v>
      </c>
      <c r="BJ732" s="17" t="s">
        <v>153</v>
      </c>
      <c r="BK732" s="233">
        <f>ROUND(I732*H732,2)</f>
        <v>0</v>
      </c>
      <c r="BL732" s="17" t="s">
        <v>153</v>
      </c>
      <c r="BM732" s="232" t="s">
        <v>840</v>
      </c>
    </row>
    <row r="733" s="2" customFormat="1">
      <c r="A733" s="38"/>
      <c r="B733" s="39"/>
      <c r="C733" s="40"/>
      <c r="D733" s="234" t="s">
        <v>154</v>
      </c>
      <c r="E733" s="40"/>
      <c r="F733" s="235" t="s">
        <v>839</v>
      </c>
      <c r="G733" s="40"/>
      <c r="H733" s="40"/>
      <c r="I733" s="236"/>
      <c r="J733" s="40"/>
      <c r="K733" s="40"/>
      <c r="L733" s="44"/>
      <c r="M733" s="237"/>
      <c r="N733" s="238"/>
      <c r="O733" s="92"/>
      <c r="P733" s="92"/>
      <c r="Q733" s="92"/>
      <c r="R733" s="92"/>
      <c r="S733" s="92"/>
      <c r="T733" s="93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T733" s="17" t="s">
        <v>154</v>
      </c>
      <c r="AU733" s="17" t="s">
        <v>83</v>
      </c>
    </row>
    <row r="734" s="13" customFormat="1">
      <c r="A734" s="13"/>
      <c r="B734" s="239"/>
      <c r="C734" s="240"/>
      <c r="D734" s="234" t="s">
        <v>155</v>
      </c>
      <c r="E734" s="241" t="s">
        <v>1</v>
      </c>
      <c r="F734" s="242" t="s">
        <v>822</v>
      </c>
      <c r="G734" s="240"/>
      <c r="H734" s="243">
        <v>0.44</v>
      </c>
      <c r="I734" s="244"/>
      <c r="J734" s="240"/>
      <c r="K734" s="240"/>
      <c r="L734" s="245"/>
      <c r="M734" s="246"/>
      <c r="N734" s="247"/>
      <c r="O734" s="247"/>
      <c r="P734" s="247"/>
      <c r="Q734" s="247"/>
      <c r="R734" s="247"/>
      <c r="S734" s="247"/>
      <c r="T734" s="24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9" t="s">
        <v>155</v>
      </c>
      <c r="AU734" s="249" t="s">
        <v>83</v>
      </c>
      <c r="AV734" s="13" t="s">
        <v>83</v>
      </c>
      <c r="AW734" s="13" t="s">
        <v>30</v>
      </c>
      <c r="AX734" s="13" t="s">
        <v>73</v>
      </c>
      <c r="AY734" s="249" t="s">
        <v>147</v>
      </c>
    </row>
    <row r="735" s="15" customFormat="1">
      <c r="A735" s="15"/>
      <c r="B735" s="260"/>
      <c r="C735" s="261"/>
      <c r="D735" s="234" t="s">
        <v>155</v>
      </c>
      <c r="E735" s="262" t="s">
        <v>1</v>
      </c>
      <c r="F735" s="263" t="s">
        <v>163</v>
      </c>
      <c r="G735" s="261"/>
      <c r="H735" s="264">
        <v>0.44</v>
      </c>
      <c r="I735" s="265"/>
      <c r="J735" s="261"/>
      <c r="K735" s="261"/>
      <c r="L735" s="266"/>
      <c r="M735" s="267"/>
      <c r="N735" s="268"/>
      <c r="O735" s="268"/>
      <c r="P735" s="268"/>
      <c r="Q735" s="268"/>
      <c r="R735" s="268"/>
      <c r="S735" s="268"/>
      <c r="T735" s="269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0" t="s">
        <v>155</v>
      </c>
      <c r="AU735" s="270" t="s">
        <v>83</v>
      </c>
      <c r="AV735" s="15" t="s">
        <v>153</v>
      </c>
      <c r="AW735" s="15" t="s">
        <v>30</v>
      </c>
      <c r="AX735" s="15" t="s">
        <v>81</v>
      </c>
      <c r="AY735" s="270" t="s">
        <v>147</v>
      </c>
    </row>
    <row r="736" s="2" customFormat="1" ht="21.75" customHeight="1">
      <c r="A736" s="38"/>
      <c r="B736" s="39"/>
      <c r="C736" s="220" t="s">
        <v>544</v>
      </c>
      <c r="D736" s="220" t="s">
        <v>149</v>
      </c>
      <c r="E736" s="221" t="s">
        <v>841</v>
      </c>
      <c r="F736" s="222" t="s">
        <v>842</v>
      </c>
      <c r="G736" s="223" t="s">
        <v>170</v>
      </c>
      <c r="H736" s="224">
        <v>6.1829999999999998</v>
      </c>
      <c r="I736" s="225"/>
      <c r="J736" s="226">
        <f>ROUND(I736*H736,2)</f>
        <v>0</v>
      </c>
      <c r="K736" s="227"/>
      <c r="L736" s="44"/>
      <c r="M736" s="228" t="s">
        <v>1</v>
      </c>
      <c r="N736" s="229" t="s">
        <v>40</v>
      </c>
      <c r="O736" s="92"/>
      <c r="P736" s="230">
        <f>O736*H736</f>
        <v>0</v>
      </c>
      <c r="Q736" s="230">
        <v>0</v>
      </c>
      <c r="R736" s="230">
        <f>Q736*H736</f>
        <v>0</v>
      </c>
      <c r="S736" s="230">
        <v>1.3999999999999999</v>
      </c>
      <c r="T736" s="231">
        <f>S736*H736</f>
        <v>8.6561999999999983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32" t="s">
        <v>153</v>
      </c>
      <c r="AT736" s="232" t="s">
        <v>149</v>
      </c>
      <c r="AU736" s="232" t="s">
        <v>83</v>
      </c>
      <c r="AY736" s="17" t="s">
        <v>147</v>
      </c>
      <c r="BE736" s="233">
        <f>IF(N736="základní",J736,0)</f>
        <v>0</v>
      </c>
      <c r="BF736" s="233">
        <f>IF(N736="snížená",J736,0)</f>
        <v>0</v>
      </c>
      <c r="BG736" s="233">
        <f>IF(N736="zákl. přenesená",J736,0)</f>
        <v>0</v>
      </c>
      <c r="BH736" s="233">
        <f>IF(N736="sníž. přenesená",J736,0)</f>
        <v>0</v>
      </c>
      <c r="BI736" s="233">
        <f>IF(N736="nulová",J736,0)</f>
        <v>0</v>
      </c>
      <c r="BJ736" s="17" t="s">
        <v>153</v>
      </c>
      <c r="BK736" s="233">
        <f>ROUND(I736*H736,2)</f>
        <v>0</v>
      </c>
      <c r="BL736" s="17" t="s">
        <v>153</v>
      </c>
      <c r="BM736" s="232" t="s">
        <v>843</v>
      </c>
    </row>
    <row r="737" s="2" customFormat="1">
      <c r="A737" s="38"/>
      <c r="B737" s="39"/>
      <c r="C737" s="40"/>
      <c r="D737" s="234" t="s">
        <v>154</v>
      </c>
      <c r="E737" s="40"/>
      <c r="F737" s="235" t="s">
        <v>842</v>
      </c>
      <c r="G737" s="40"/>
      <c r="H737" s="40"/>
      <c r="I737" s="236"/>
      <c r="J737" s="40"/>
      <c r="K737" s="40"/>
      <c r="L737" s="44"/>
      <c r="M737" s="237"/>
      <c r="N737" s="238"/>
      <c r="O737" s="92"/>
      <c r="P737" s="92"/>
      <c r="Q737" s="92"/>
      <c r="R737" s="92"/>
      <c r="S737" s="92"/>
      <c r="T737" s="93"/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T737" s="17" t="s">
        <v>154</v>
      </c>
      <c r="AU737" s="17" t="s">
        <v>83</v>
      </c>
    </row>
    <row r="738" s="13" customFormat="1">
      <c r="A738" s="13"/>
      <c r="B738" s="239"/>
      <c r="C738" s="240"/>
      <c r="D738" s="234" t="s">
        <v>155</v>
      </c>
      <c r="E738" s="241" t="s">
        <v>1</v>
      </c>
      <c r="F738" s="242" t="s">
        <v>844</v>
      </c>
      <c r="G738" s="240"/>
      <c r="H738" s="243">
        <v>5.0099999999999998</v>
      </c>
      <c r="I738" s="244"/>
      <c r="J738" s="240"/>
      <c r="K738" s="240"/>
      <c r="L738" s="245"/>
      <c r="M738" s="246"/>
      <c r="N738" s="247"/>
      <c r="O738" s="247"/>
      <c r="P738" s="247"/>
      <c r="Q738" s="247"/>
      <c r="R738" s="247"/>
      <c r="S738" s="247"/>
      <c r="T738" s="24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9" t="s">
        <v>155</v>
      </c>
      <c r="AU738" s="249" t="s">
        <v>83</v>
      </c>
      <c r="AV738" s="13" t="s">
        <v>83</v>
      </c>
      <c r="AW738" s="13" t="s">
        <v>30</v>
      </c>
      <c r="AX738" s="13" t="s">
        <v>73</v>
      </c>
      <c r="AY738" s="249" t="s">
        <v>147</v>
      </c>
    </row>
    <row r="739" s="13" customFormat="1">
      <c r="A739" s="13"/>
      <c r="B739" s="239"/>
      <c r="C739" s="240"/>
      <c r="D739" s="234" t="s">
        <v>155</v>
      </c>
      <c r="E739" s="241" t="s">
        <v>1</v>
      </c>
      <c r="F739" s="242" t="s">
        <v>845</v>
      </c>
      <c r="G739" s="240"/>
      <c r="H739" s="243">
        <v>1.173</v>
      </c>
      <c r="I739" s="244"/>
      <c r="J739" s="240"/>
      <c r="K739" s="240"/>
      <c r="L739" s="245"/>
      <c r="M739" s="246"/>
      <c r="N739" s="247"/>
      <c r="O739" s="247"/>
      <c r="P739" s="247"/>
      <c r="Q739" s="247"/>
      <c r="R739" s="247"/>
      <c r="S739" s="247"/>
      <c r="T739" s="24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155</v>
      </c>
      <c r="AU739" s="249" t="s">
        <v>83</v>
      </c>
      <c r="AV739" s="13" t="s">
        <v>83</v>
      </c>
      <c r="AW739" s="13" t="s">
        <v>30</v>
      </c>
      <c r="AX739" s="13" t="s">
        <v>73</v>
      </c>
      <c r="AY739" s="249" t="s">
        <v>147</v>
      </c>
    </row>
    <row r="740" s="15" customFormat="1">
      <c r="A740" s="15"/>
      <c r="B740" s="260"/>
      <c r="C740" s="261"/>
      <c r="D740" s="234" t="s">
        <v>155</v>
      </c>
      <c r="E740" s="262" t="s">
        <v>1</v>
      </c>
      <c r="F740" s="263" t="s">
        <v>163</v>
      </c>
      <c r="G740" s="261"/>
      <c r="H740" s="264">
        <v>6.1829999999999998</v>
      </c>
      <c r="I740" s="265"/>
      <c r="J740" s="261"/>
      <c r="K740" s="261"/>
      <c r="L740" s="266"/>
      <c r="M740" s="267"/>
      <c r="N740" s="268"/>
      <c r="O740" s="268"/>
      <c r="P740" s="268"/>
      <c r="Q740" s="268"/>
      <c r="R740" s="268"/>
      <c r="S740" s="268"/>
      <c r="T740" s="269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70" t="s">
        <v>155</v>
      </c>
      <c r="AU740" s="270" t="s">
        <v>83</v>
      </c>
      <c r="AV740" s="15" t="s">
        <v>153</v>
      </c>
      <c r="AW740" s="15" t="s">
        <v>30</v>
      </c>
      <c r="AX740" s="15" t="s">
        <v>81</v>
      </c>
      <c r="AY740" s="270" t="s">
        <v>147</v>
      </c>
    </row>
    <row r="741" s="2" customFormat="1" ht="24.15" customHeight="1">
      <c r="A741" s="38"/>
      <c r="B741" s="39"/>
      <c r="C741" s="220" t="s">
        <v>846</v>
      </c>
      <c r="D741" s="220" t="s">
        <v>149</v>
      </c>
      <c r="E741" s="221" t="s">
        <v>847</v>
      </c>
      <c r="F741" s="222" t="s">
        <v>848</v>
      </c>
      <c r="G741" s="223" t="s">
        <v>223</v>
      </c>
      <c r="H741" s="224">
        <v>24.881</v>
      </c>
      <c r="I741" s="225"/>
      <c r="J741" s="226">
        <f>ROUND(I741*H741,2)</f>
        <v>0</v>
      </c>
      <c r="K741" s="227"/>
      <c r="L741" s="44"/>
      <c r="M741" s="228" t="s">
        <v>1</v>
      </c>
      <c r="N741" s="229" t="s">
        <v>40</v>
      </c>
      <c r="O741" s="92"/>
      <c r="P741" s="230">
        <f>O741*H741</f>
        <v>0</v>
      </c>
      <c r="Q741" s="230">
        <v>0</v>
      </c>
      <c r="R741" s="230">
        <f>Q741*H741</f>
        <v>0</v>
      </c>
      <c r="S741" s="230">
        <v>0.055</v>
      </c>
      <c r="T741" s="231">
        <f>S741*H741</f>
        <v>1.368455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32" t="s">
        <v>153</v>
      </c>
      <c r="AT741" s="232" t="s">
        <v>149</v>
      </c>
      <c r="AU741" s="232" t="s">
        <v>83</v>
      </c>
      <c r="AY741" s="17" t="s">
        <v>147</v>
      </c>
      <c r="BE741" s="233">
        <f>IF(N741="základní",J741,0)</f>
        <v>0</v>
      </c>
      <c r="BF741" s="233">
        <f>IF(N741="snížená",J741,0)</f>
        <v>0</v>
      </c>
      <c r="BG741" s="233">
        <f>IF(N741="zákl. přenesená",J741,0)</f>
        <v>0</v>
      </c>
      <c r="BH741" s="233">
        <f>IF(N741="sníž. přenesená",J741,0)</f>
        <v>0</v>
      </c>
      <c r="BI741" s="233">
        <f>IF(N741="nulová",J741,0)</f>
        <v>0</v>
      </c>
      <c r="BJ741" s="17" t="s">
        <v>153</v>
      </c>
      <c r="BK741" s="233">
        <f>ROUND(I741*H741,2)</f>
        <v>0</v>
      </c>
      <c r="BL741" s="17" t="s">
        <v>153</v>
      </c>
      <c r="BM741" s="232" t="s">
        <v>849</v>
      </c>
    </row>
    <row r="742" s="2" customFormat="1">
      <c r="A742" s="38"/>
      <c r="B742" s="39"/>
      <c r="C742" s="40"/>
      <c r="D742" s="234" t="s">
        <v>154</v>
      </c>
      <c r="E742" s="40"/>
      <c r="F742" s="235" t="s">
        <v>848</v>
      </c>
      <c r="G742" s="40"/>
      <c r="H742" s="40"/>
      <c r="I742" s="236"/>
      <c r="J742" s="40"/>
      <c r="K742" s="40"/>
      <c r="L742" s="44"/>
      <c r="M742" s="237"/>
      <c r="N742" s="238"/>
      <c r="O742" s="92"/>
      <c r="P742" s="92"/>
      <c r="Q742" s="92"/>
      <c r="R742" s="92"/>
      <c r="S742" s="92"/>
      <c r="T742" s="93"/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T742" s="17" t="s">
        <v>154</v>
      </c>
      <c r="AU742" s="17" t="s">
        <v>83</v>
      </c>
    </row>
    <row r="743" s="13" customFormat="1">
      <c r="A743" s="13"/>
      <c r="B743" s="239"/>
      <c r="C743" s="240"/>
      <c r="D743" s="234" t="s">
        <v>155</v>
      </c>
      <c r="E743" s="241" t="s">
        <v>1</v>
      </c>
      <c r="F743" s="242" t="s">
        <v>850</v>
      </c>
      <c r="G743" s="240"/>
      <c r="H743" s="243">
        <v>15.311999999999999</v>
      </c>
      <c r="I743" s="244"/>
      <c r="J743" s="240"/>
      <c r="K743" s="240"/>
      <c r="L743" s="245"/>
      <c r="M743" s="246"/>
      <c r="N743" s="247"/>
      <c r="O743" s="247"/>
      <c r="P743" s="247"/>
      <c r="Q743" s="247"/>
      <c r="R743" s="247"/>
      <c r="S743" s="247"/>
      <c r="T743" s="24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9" t="s">
        <v>155</v>
      </c>
      <c r="AU743" s="249" t="s">
        <v>83</v>
      </c>
      <c r="AV743" s="13" t="s">
        <v>83</v>
      </c>
      <c r="AW743" s="13" t="s">
        <v>30</v>
      </c>
      <c r="AX743" s="13" t="s">
        <v>73</v>
      </c>
      <c r="AY743" s="249" t="s">
        <v>147</v>
      </c>
    </row>
    <row r="744" s="13" customFormat="1">
      <c r="A744" s="13"/>
      <c r="B744" s="239"/>
      <c r="C744" s="240"/>
      <c r="D744" s="234" t="s">
        <v>155</v>
      </c>
      <c r="E744" s="241" t="s">
        <v>1</v>
      </c>
      <c r="F744" s="242" t="s">
        <v>851</v>
      </c>
      <c r="G744" s="240"/>
      <c r="H744" s="243">
        <v>1.518</v>
      </c>
      <c r="I744" s="244"/>
      <c r="J744" s="240"/>
      <c r="K744" s="240"/>
      <c r="L744" s="245"/>
      <c r="M744" s="246"/>
      <c r="N744" s="247"/>
      <c r="O744" s="247"/>
      <c r="P744" s="247"/>
      <c r="Q744" s="247"/>
      <c r="R744" s="247"/>
      <c r="S744" s="247"/>
      <c r="T744" s="24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9" t="s">
        <v>155</v>
      </c>
      <c r="AU744" s="249" t="s">
        <v>83</v>
      </c>
      <c r="AV744" s="13" t="s">
        <v>83</v>
      </c>
      <c r="AW744" s="13" t="s">
        <v>30</v>
      </c>
      <c r="AX744" s="13" t="s">
        <v>73</v>
      </c>
      <c r="AY744" s="249" t="s">
        <v>147</v>
      </c>
    </row>
    <row r="745" s="13" customFormat="1">
      <c r="A745" s="13"/>
      <c r="B745" s="239"/>
      <c r="C745" s="240"/>
      <c r="D745" s="234" t="s">
        <v>155</v>
      </c>
      <c r="E745" s="241" t="s">
        <v>1</v>
      </c>
      <c r="F745" s="242" t="s">
        <v>852</v>
      </c>
      <c r="G745" s="240"/>
      <c r="H745" s="243">
        <v>3.8809999999999998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9" t="s">
        <v>155</v>
      </c>
      <c r="AU745" s="249" t="s">
        <v>83</v>
      </c>
      <c r="AV745" s="13" t="s">
        <v>83</v>
      </c>
      <c r="AW745" s="13" t="s">
        <v>30</v>
      </c>
      <c r="AX745" s="13" t="s">
        <v>73</v>
      </c>
      <c r="AY745" s="249" t="s">
        <v>147</v>
      </c>
    </row>
    <row r="746" s="13" customFormat="1">
      <c r="A746" s="13"/>
      <c r="B746" s="239"/>
      <c r="C746" s="240"/>
      <c r="D746" s="234" t="s">
        <v>155</v>
      </c>
      <c r="E746" s="241" t="s">
        <v>1</v>
      </c>
      <c r="F746" s="242" t="s">
        <v>853</v>
      </c>
      <c r="G746" s="240"/>
      <c r="H746" s="243">
        <v>2.6339999999999999</v>
      </c>
      <c r="I746" s="244"/>
      <c r="J746" s="240"/>
      <c r="K746" s="240"/>
      <c r="L746" s="245"/>
      <c r="M746" s="246"/>
      <c r="N746" s="247"/>
      <c r="O746" s="247"/>
      <c r="P746" s="247"/>
      <c r="Q746" s="247"/>
      <c r="R746" s="247"/>
      <c r="S746" s="247"/>
      <c r="T746" s="24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9" t="s">
        <v>155</v>
      </c>
      <c r="AU746" s="249" t="s">
        <v>83</v>
      </c>
      <c r="AV746" s="13" t="s">
        <v>83</v>
      </c>
      <c r="AW746" s="13" t="s">
        <v>30</v>
      </c>
      <c r="AX746" s="13" t="s">
        <v>73</v>
      </c>
      <c r="AY746" s="249" t="s">
        <v>147</v>
      </c>
    </row>
    <row r="747" s="13" customFormat="1">
      <c r="A747" s="13"/>
      <c r="B747" s="239"/>
      <c r="C747" s="240"/>
      <c r="D747" s="234" t="s">
        <v>155</v>
      </c>
      <c r="E747" s="241" t="s">
        <v>1</v>
      </c>
      <c r="F747" s="242" t="s">
        <v>854</v>
      </c>
      <c r="G747" s="240"/>
      <c r="H747" s="243">
        <v>1.536</v>
      </c>
      <c r="I747" s="244"/>
      <c r="J747" s="240"/>
      <c r="K747" s="240"/>
      <c r="L747" s="245"/>
      <c r="M747" s="246"/>
      <c r="N747" s="247"/>
      <c r="O747" s="247"/>
      <c r="P747" s="247"/>
      <c r="Q747" s="247"/>
      <c r="R747" s="247"/>
      <c r="S747" s="247"/>
      <c r="T747" s="24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9" t="s">
        <v>155</v>
      </c>
      <c r="AU747" s="249" t="s">
        <v>83</v>
      </c>
      <c r="AV747" s="13" t="s">
        <v>83</v>
      </c>
      <c r="AW747" s="13" t="s">
        <v>30</v>
      </c>
      <c r="AX747" s="13" t="s">
        <v>73</v>
      </c>
      <c r="AY747" s="249" t="s">
        <v>147</v>
      </c>
    </row>
    <row r="748" s="15" customFormat="1">
      <c r="A748" s="15"/>
      <c r="B748" s="260"/>
      <c r="C748" s="261"/>
      <c r="D748" s="234" t="s">
        <v>155</v>
      </c>
      <c r="E748" s="262" t="s">
        <v>1</v>
      </c>
      <c r="F748" s="263" t="s">
        <v>163</v>
      </c>
      <c r="G748" s="261"/>
      <c r="H748" s="264">
        <v>24.881</v>
      </c>
      <c r="I748" s="265"/>
      <c r="J748" s="261"/>
      <c r="K748" s="261"/>
      <c r="L748" s="266"/>
      <c r="M748" s="267"/>
      <c r="N748" s="268"/>
      <c r="O748" s="268"/>
      <c r="P748" s="268"/>
      <c r="Q748" s="268"/>
      <c r="R748" s="268"/>
      <c r="S748" s="268"/>
      <c r="T748" s="269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0" t="s">
        <v>155</v>
      </c>
      <c r="AU748" s="270" t="s">
        <v>83</v>
      </c>
      <c r="AV748" s="15" t="s">
        <v>153</v>
      </c>
      <c r="AW748" s="15" t="s">
        <v>30</v>
      </c>
      <c r="AX748" s="15" t="s">
        <v>81</v>
      </c>
      <c r="AY748" s="270" t="s">
        <v>147</v>
      </c>
    </row>
    <row r="749" s="2" customFormat="1" ht="24.15" customHeight="1">
      <c r="A749" s="38"/>
      <c r="B749" s="39"/>
      <c r="C749" s="220" t="s">
        <v>548</v>
      </c>
      <c r="D749" s="220" t="s">
        <v>149</v>
      </c>
      <c r="E749" s="221" t="s">
        <v>855</v>
      </c>
      <c r="F749" s="222" t="s">
        <v>856</v>
      </c>
      <c r="G749" s="223" t="s">
        <v>223</v>
      </c>
      <c r="H749" s="224">
        <v>2.4129999999999998</v>
      </c>
      <c r="I749" s="225"/>
      <c r="J749" s="226">
        <f>ROUND(I749*H749,2)</f>
        <v>0</v>
      </c>
      <c r="K749" s="227"/>
      <c r="L749" s="44"/>
      <c r="M749" s="228" t="s">
        <v>1</v>
      </c>
      <c r="N749" s="229" t="s">
        <v>40</v>
      </c>
      <c r="O749" s="92"/>
      <c r="P749" s="230">
        <f>O749*H749</f>
        <v>0</v>
      </c>
      <c r="Q749" s="230">
        <v>0</v>
      </c>
      <c r="R749" s="230">
        <f>Q749*H749</f>
        <v>0</v>
      </c>
      <c r="S749" s="230">
        <v>0.074999999999999997</v>
      </c>
      <c r="T749" s="231">
        <f>S749*H749</f>
        <v>0.18097499999999997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32" t="s">
        <v>153</v>
      </c>
      <c r="AT749" s="232" t="s">
        <v>149</v>
      </c>
      <c r="AU749" s="232" t="s">
        <v>83</v>
      </c>
      <c r="AY749" s="17" t="s">
        <v>147</v>
      </c>
      <c r="BE749" s="233">
        <f>IF(N749="základní",J749,0)</f>
        <v>0</v>
      </c>
      <c r="BF749" s="233">
        <f>IF(N749="snížená",J749,0)</f>
        <v>0</v>
      </c>
      <c r="BG749" s="233">
        <f>IF(N749="zákl. přenesená",J749,0)</f>
        <v>0</v>
      </c>
      <c r="BH749" s="233">
        <f>IF(N749="sníž. přenesená",J749,0)</f>
        <v>0</v>
      </c>
      <c r="BI749" s="233">
        <f>IF(N749="nulová",J749,0)</f>
        <v>0</v>
      </c>
      <c r="BJ749" s="17" t="s">
        <v>153</v>
      </c>
      <c r="BK749" s="233">
        <f>ROUND(I749*H749,2)</f>
        <v>0</v>
      </c>
      <c r="BL749" s="17" t="s">
        <v>153</v>
      </c>
      <c r="BM749" s="232" t="s">
        <v>857</v>
      </c>
    </row>
    <row r="750" s="2" customFormat="1">
      <c r="A750" s="38"/>
      <c r="B750" s="39"/>
      <c r="C750" s="40"/>
      <c r="D750" s="234" t="s">
        <v>154</v>
      </c>
      <c r="E750" s="40"/>
      <c r="F750" s="235" t="s">
        <v>856</v>
      </c>
      <c r="G750" s="40"/>
      <c r="H750" s="40"/>
      <c r="I750" s="236"/>
      <c r="J750" s="40"/>
      <c r="K750" s="40"/>
      <c r="L750" s="44"/>
      <c r="M750" s="237"/>
      <c r="N750" s="238"/>
      <c r="O750" s="92"/>
      <c r="P750" s="92"/>
      <c r="Q750" s="92"/>
      <c r="R750" s="92"/>
      <c r="S750" s="92"/>
      <c r="T750" s="93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T750" s="17" t="s">
        <v>154</v>
      </c>
      <c r="AU750" s="17" t="s">
        <v>83</v>
      </c>
    </row>
    <row r="751" s="13" customFormat="1">
      <c r="A751" s="13"/>
      <c r="B751" s="239"/>
      <c r="C751" s="240"/>
      <c r="D751" s="234" t="s">
        <v>155</v>
      </c>
      <c r="E751" s="241" t="s">
        <v>1</v>
      </c>
      <c r="F751" s="242" t="s">
        <v>858</v>
      </c>
      <c r="G751" s="240"/>
      <c r="H751" s="243">
        <v>2.4129999999999998</v>
      </c>
      <c r="I751" s="244"/>
      <c r="J751" s="240"/>
      <c r="K751" s="240"/>
      <c r="L751" s="245"/>
      <c r="M751" s="246"/>
      <c r="N751" s="247"/>
      <c r="O751" s="247"/>
      <c r="P751" s="247"/>
      <c r="Q751" s="247"/>
      <c r="R751" s="247"/>
      <c r="S751" s="247"/>
      <c r="T751" s="24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9" t="s">
        <v>155</v>
      </c>
      <c r="AU751" s="249" t="s">
        <v>83</v>
      </c>
      <c r="AV751" s="13" t="s">
        <v>83</v>
      </c>
      <c r="AW751" s="13" t="s">
        <v>30</v>
      </c>
      <c r="AX751" s="13" t="s">
        <v>73</v>
      </c>
      <c r="AY751" s="249" t="s">
        <v>147</v>
      </c>
    </row>
    <row r="752" s="15" customFormat="1">
      <c r="A752" s="15"/>
      <c r="B752" s="260"/>
      <c r="C752" s="261"/>
      <c r="D752" s="234" t="s">
        <v>155</v>
      </c>
      <c r="E752" s="262" t="s">
        <v>1</v>
      </c>
      <c r="F752" s="263" t="s">
        <v>163</v>
      </c>
      <c r="G752" s="261"/>
      <c r="H752" s="264">
        <v>2.4129999999999998</v>
      </c>
      <c r="I752" s="265"/>
      <c r="J752" s="261"/>
      <c r="K752" s="261"/>
      <c r="L752" s="266"/>
      <c r="M752" s="267"/>
      <c r="N752" s="268"/>
      <c r="O752" s="268"/>
      <c r="P752" s="268"/>
      <c r="Q752" s="268"/>
      <c r="R752" s="268"/>
      <c r="S752" s="268"/>
      <c r="T752" s="269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70" t="s">
        <v>155</v>
      </c>
      <c r="AU752" s="270" t="s">
        <v>83</v>
      </c>
      <c r="AV752" s="15" t="s">
        <v>153</v>
      </c>
      <c r="AW752" s="15" t="s">
        <v>30</v>
      </c>
      <c r="AX752" s="15" t="s">
        <v>81</v>
      </c>
      <c r="AY752" s="270" t="s">
        <v>147</v>
      </c>
    </row>
    <row r="753" s="2" customFormat="1" ht="24.15" customHeight="1">
      <c r="A753" s="38"/>
      <c r="B753" s="39"/>
      <c r="C753" s="220" t="s">
        <v>859</v>
      </c>
      <c r="D753" s="220" t="s">
        <v>149</v>
      </c>
      <c r="E753" s="221" t="s">
        <v>860</v>
      </c>
      <c r="F753" s="222" t="s">
        <v>861</v>
      </c>
      <c r="G753" s="223" t="s">
        <v>223</v>
      </c>
      <c r="H753" s="224">
        <v>16.640000000000001</v>
      </c>
      <c r="I753" s="225"/>
      <c r="J753" s="226">
        <f>ROUND(I753*H753,2)</f>
        <v>0</v>
      </c>
      <c r="K753" s="227"/>
      <c r="L753" s="44"/>
      <c r="M753" s="228" t="s">
        <v>1</v>
      </c>
      <c r="N753" s="229" t="s">
        <v>40</v>
      </c>
      <c r="O753" s="92"/>
      <c r="P753" s="230">
        <f>O753*H753</f>
        <v>0</v>
      </c>
      <c r="Q753" s="230">
        <v>0</v>
      </c>
      <c r="R753" s="230">
        <f>Q753*H753</f>
        <v>0</v>
      </c>
      <c r="S753" s="230">
        <v>0.062</v>
      </c>
      <c r="T753" s="231">
        <f>S753*H753</f>
        <v>1.0316799999999999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32" t="s">
        <v>153</v>
      </c>
      <c r="AT753" s="232" t="s">
        <v>149</v>
      </c>
      <c r="AU753" s="232" t="s">
        <v>83</v>
      </c>
      <c r="AY753" s="17" t="s">
        <v>147</v>
      </c>
      <c r="BE753" s="233">
        <f>IF(N753="základní",J753,0)</f>
        <v>0</v>
      </c>
      <c r="BF753" s="233">
        <f>IF(N753="snížená",J753,0)</f>
        <v>0</v>
      </c>
      <c r="BG753" s="233">
        <f>IF(N753="zákl. přenesená",J753,0)</f>
        <v>0</v>
      </c>
      <c r="BH753" s="233">
        <f>IF(N753="sníž. přenesená",J753,0)</f>
        <v>0</v>
      </c>
      <c r="BI753" s="233">
        <f>IF(N753="nulová",J753,0)</f>
        <v>0</v>
      </c>
      <c r="BJ753" s="17" t="s">
        <v>153</v>
      </c>
      <c r="BK753" s="233">
        <f>ROUND(I753*H753,2)</f>
        <v>0</v>
      </c>
      <c r="BL753" s="17" t="s">
        <v>153</v>
      </c>
      <c r="BM753" s="232" t="s">
        <v>862</v>
      </c>
    </row>
    <row r="754" s="2" customFormat="1">
      <c r="A754" s="38"/>
      <c r="B754" s="39"/>
      <c r="C754" s="40"/>
      <c r="D754" s="234" t="s">
        <v>154</v>
      </c>
      <c r="E754" s="40"/>
      <c r="F754" s="235" t="s">
        <v>861</v>
      </c>
      <c r="G754" s="40"/>
      <c r="H754" s="40"/>
      <c r="I754" s="236"/>
      <c r="J754" s="40"/>
      <c r="K754" s="40"/>
      <c r="L754" s="44"/>
      <c r="M754" s="237"/>
      <c r="N754" s="238"/>
      <c r="O754" s="92"/>
      <c r="P754" s="92"/>
      <c r="Q754" s="92"/>
      <c r="R754" s="92"/>
      <c r="S754" s="92"/>
      <c r="T754" s="93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T754" s="17" t="s">
        <v>154</v>
      </c>
      <c r="AU754" s="17" t="s">
        <v>83</v>
      </c>
    </row>
    <row r="755" s="13" customFormat="1">
      <c r="A755" s="13"/>
      <c r="B755" s="239"/>
      <c r="C755" s="240"/>
      <c r="D755" s="234" t="s">
        <v>155</v>
      </c>
      <c r="E755" s="241" t="s">
        <v>1</v>
      </c>
      <c r="F755" s="242" t="s">
        <v>863</v>
      </c>
      <c r="G755" s="240"/>
      <c r="H755" s="243">
        <v>16.640000000000001</v>
      </c>
      <c r="I755" s="244"/>
      <c r="J755" s="240"/>
      <c r="K755" s="240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155</v>
      </c>
      <c r="AU755" s="249" t="s">
        <v>83</v>
      </c>
      <c r="AV755" s="13" t="s">
        <v>83</v>
      </c>
      <c r="AW755" s="13" t="s">
        <v>30</v>
      </c>
      <c r="AX755" s="13" t="s">
        <v>73</v>
      </c>
      <c r="AY755" s="249" t="s">
        <v>147</v>
      </c>
    </row>
    <row r="756" s="15" customFormat="1">
      <c r="A756" s="15"/>
      <c r="B756" s="260"/>
      <c r="C756" s="261"/>
      <c r="D756" s="234" t="s">
        <v>155</v>
      </c>
      <c r="E756" s="262" t="s">
        <v>1</v>
      </c>
      <c r="F756" s="263" t="s">
        <v>163</v>
      </c>
      <c r="G756" s="261"/>
      <c r="H756" s="264">
        <v>16.640000000000001</v>
      </c>
      <c r="I756" s="265"/>
      <c r="J756" s="261"/>
      <c r="K756" s="261"/>
      <c r="L756" s="266"/>
      <c r="M756" s="267"/>
      <c r="N756" s="268"/>
      <c r="O756" s="268"/>
      <c r="P756" s="268"/>
      <c r="Q756" s="268"/>
      <c r="R756" s="268"/>
      <c r="S756" s="268"/>
      <c r="T756" s="269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70" t="s">
        <v>155</v>
      </c>
      <c r="AU756" s="270" t="s">
        <v>83</v>
      </c>
      <c r="AV756" s="15" t="s">
        <v>153</v>
      </c>
      <c r="AW756" s="15" t="s">
        <v>30</v>
      </c>
      <c r="AX756" s="15" t="s">
        <v>81</v>
      </c>
      <c r="AY756" s="270" t="s">
        <v>147</v>
      </c>
    </row>
    <row r="757" s="2" customFormat="1" ht="24.15" customHeight="1">
      <c r="A757" s="38"/>
      <c r="B757" s="39"/>
      <c r="C757" s="220" t="s">
        <v>553</v>
      </c>
      <c r="D757" s="220" t="s">
        <v>149</v>
      </c>
      <c r="E757" s="221" t="s">
        <v>864</v>
      </c>
      <c r="F757" s="222" t="s">
        <v>865</v>
      </c>
      <c r="G757" s="223" t="s">
        <v>223</v>
      </c>
      <c r="H757" s="224">
        <v>1.3500000000000001</v>
      </c>
      <c r="I757" s="225"/>
      <c r="J757" s="226">
        <f>ROUND(I757*H757,2)</f>
        <v>0</v>
      </c>
      <c r="K757" s="227"/>
      <c r="L757" s="44"/>
      <c r="M757" s="228" t="s">
        <v>1</v>
      </c>
      <c r="N757" s="229" t="s">
        <v>40</v>
      </c>
      <c r="O757" s="92"/>
      <c r="P757" s="230">
        <f>O757*H757</f>
        <v>0</v>
      </c>
      <c r="Q757" s="230">
        <v>0</v>
      </c>
      <c r="R757" s="230">
        <f>Q757*H757</f>
        <v>0</v>
      </c>
      <c r="S757" s="230">
        <v>0.037999999999999999</v>
      </c>
      <c r="T757" s="231">
        <f>S757*H757</f>
        <v>0.051300000000000005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32" t="s">
        <v>153</v>
      </c>
      <c r="AT757" s="232" t="s">
        <v>149</v>
      </c>
      <c r="AU757" s="232" t="s">
        <v>83</v>
      </c>
      <c r="AY757" s="17" t="s">
        <v>147</v>
      </c>
      <c r="BE757" s="233">
        <f>IF(N757="základní",J757,0)</f>
        <v>0</v>
      </c>
      <c r="BF757" s="233">
        <f>IF(N757="snížená",J757,0)</f>
        <v>0</v>
      </c>
      <c r="BG757" s="233">
        <f>IF(N757="zákl. přenesená",J757,0)</f>
        <v>0</v>
      </c>
      <c r="BH757" s="233">
        <f>IF(N757="sníž. přenesená",J757,0)</f>
        <v>0</v>
      </c>
      <c r="BI757" s="233">
        <f>IF(N757="nulová",J757,0)</f>
        <v>0</v>
      </c>
      <c r="BJ757" s="17" t="s">
        <v>153</v>
      </c>
      <c r="BK757" s="233">
        <f>ROUND(I757*H757,2)</f>
        <v>0</v>
      </c>
      <c r="BL757" s="17" t="s">
        <v>153</v>
      </c>
      <c r="BM757" s="232" t="s">
        <v>866</v>
      </c>
    </row>
    <row r="758" s="2" customFormat="1">
      <c r="A758" s="38"/>
      <c r="B758" s="39"/>
      <c r="C758" s="40"/>
      <c r="D758" s="234" t="s">
        <v>154</v>
      </c>
      <c r="E758" s="40"/>
      <c r="F758" s="235" t="s">
        <v>865</v>
      </c>
      <c r="G758" s="40"/>
      <c r="H758" s="40"/>
      <c r="I758" s="236"/>
      <c r="J758" s="40"/>
      <c r="K758" s="40"/>
      <c r="L758" s="44"/>
      <c r="M758" s="237"/>
      <c r="N758" s="238"/>
      <c r="O758" s="92"/>
      <c r="P758" s="92"/>
      <c r="Q758" s="92"/>
      <c r="R758" s="92"/>
      <c r="S758" s="92"/>
      <c r="T758" s="93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T758" s="17" t="s">
        <v>154</v>
      </c>
      <c r="AU758" s="17" t="s">
        <v>83</v>
      </c>
    </row>
    <row r="759" s="13" customFormat="1">
      <c r="A759" s="13"/>
      <c r="B759" s="239"/>
      <c r="C759" s="240"/>
      <c r="D759" s="234" t="s">
        <v>155</v>
      </c>
      <c r="E759" s="241" t="s">
        <v>1</v>
      </c>
      <c r="F759" s="242" t="s">
        <v>315</v>
      </c>
      <c r="G759" s="240"/>
      <c r="H759" s="243">
        <v>1.3500000000000001</v>
      </c>
      <c r="I759" s="244"/>
      <c r="J759" s="240"/>
      <c r="K759" s="240"/>
      <c r="L759" s="245"/>
      <c r="M759" s="246"/>
      <c r="N759" s="247"/>
      <c r="O759" s="247"/>
      <c r="P759" s="247"/>
      <c r="Q759" s="247"/>
      <c r="R759" s="247"/>
      <c r="S759" s="247"/>
      <c r="T759" s="24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9" t="s">
        <v>155</v>
      </c>
      <c r="AU759" s="249" t="s">
        <v>83</v>
      </c>
      <c r="AV759" s="13" t="s">
        <v>83</v>
      </c>
      <c r="AW759" s="13" t="s">
        <v>30</v>
      </c>
      <c r="AX759" s="13" t="s">
        <v>73</v>
      </c>
      <c r="AY759" s="249" t="s">
        <v>147</v>
      </c>
    </row>
    <row r="760" s="15" customFormat="1">
      <c r="A760" s="15"/>
      <c r="B760" s="260"/>
      <c r="C760" s="261"/>
      <c r="D760" s="234" t="s">
        <v>155</v>
      </c>
      <c r="E760" s="262" t="s">
        <v>1</v>
      </c>
      <c r="F760" s="263" t="s">
        <v>163</v>
      </c>
      <c r="G760" s="261"/>
      <c r="H760" s="264">
        <v>1.3500000000000001</v>
      </c>
      <c r="I760" s="265"/>
      <c r="J760" s="261"/>
      <c r="K760" s="261"/>
      <c r="L760" s="266"/>
      <c r="M760" s="267"/>
      <c r="N760" s="268"/>
      <c r="O760" s="268"/>
      <c r="P760" s="268"/>
      <c r="Q760" s="268"/>
      <c r="R760" s="268"/>
      <c r="S760" s="268"/>
      <c r="T760" s="269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70" t="s">
        <v>155</v>
      </c>
      <c r="AU760" s="270" t="s">
        <v>83</v>
      </c>
      <c r="AV760" s="15" t="s">
        <v>153</v>
      </c>
      <c r="AW760" s="15" t="s">
        <v>30</v>
      </c>
      <c r="AX760" s="15" t="s">
        <v>81</v>
      </c>
      <c r="AY760" s="270" t="s">
        <v>147</v>
      </c>
    </row>
    <row r="761" s="2" customFormat="1" ht="21.75" customHeight="1">
      <c r="A761" s="38"/>
      <c r="B761" s="39"/>
      <c r="C761" s="220" t="s">
        <v>867</v>
      </c>
      <c r="D761" s="220" t="s">
        <v>149</v>
      </c>
      <c r="E761" s="221" t="s">
        <v>868</v>
      </c>
      <c r="F761" s="222" t="s">
        <v>869</v>
      </c>
      <c r="G761" s="223" t="s">
        <v>223</v>
      </c>
      <c r="H761" s="224">
        <v>12.802</v>
      </c>
      <c r="I761" s="225"/>
      <c r="J761" s="226">
        <f>ROUND(I761*H761,2)</f>
        <v>0</v>
      </c>
      <c r="K761" s="227"/>
      <c r="L761" s="44"/>
      <c r="M761" s="228" t="s">
        <v>1</v>
      </c>
      <c r="N761" s="229" t="s">
        <v>40</v>
      </c>
      <c r="O761" s="92"/>
      <c r="P761" s="230">
        <f>O761*H761</f>
        <v>0</v>
      </c>
      <c r="Q761" s="230">
        <v>0</v>
      </c>
      <c r="R761" s="230">
        <f>Q761*H761</f>
        <v>0</v>
      </c>
      <c r="S761" s="230">
        <v>0.067000000000000004</v>
      </c>
      <c r="T761" s="231">
        <f>S761*H761</f>
        <v>0.857734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32" t="s">
        <v>153</v>
      </c>
      <c r="AT761" s="232" t="s">
        <v>149</v>
      </c>
      <c r="AU761" s="232" t="s">
        <v>83</v>
      </c>
      <c r="AY761" s="17" t="s">
        <v>147</v>
      </c>
      <c r="BE761" s="233">
        <f>IF(N761="základní",J761,0)</f>
        <v>0</v>
      </c>
      <c r="BF761" s="233">
        <f>IF(N761="snížená",J761,0)</f>
        <v>0</v>
      </c>
      <c r="BG761" s="233">
        <f>IF(N761="zákl. přenesená",J761,0)</f>
        <v>0</v>
      </c>
      <c r="BH761" s="233">
        <f>IF(N761="sníž. přenesená",J761,0)</f>
        <v>0</v>
      </c>
      <c r="BI761" s="233">
        <f>IF(N761="nulová",J761,0)</f>
        <v>0</v>
      </c>
      <c r="BJ761" s="17" t="s">
        <v>153</v>
      </c>
      <c r="BK761" s="233">
        <f>ROUND(I761*H761,2)</f>
        <v>0</v>
      </c>
      <c r="BL761" s="17" t="s">
        <v>153</v>
      </c>
      <c r="BM761" s="232" t="s">
        <v>870</v>
      </c>
    </row>
    <row r="762" s="2" customFormat="1">
      <c r="A762" s="38"/>
      <c r="B762" s="39"/>
      <c r="C762" s="40"/>
      <c r="D762" s="234" t="s">
        <v>154</v>
      </c>
      <c r="E762" s="40"/>
      <c r="F762" s="235" t="s">
        <v>869</v>
      </c>
      <c r="G762" s="40"/>
      <c r="H762" s="40"/>
      <c r="I762" s="236"/>
      <c r="J762" s="40"/>
      <c r="K762" s="40"/>
      <c r="L762" s="44"/>
      <c r="M762" s="237"/>
      <c r="N762" s="238"/>
      <c r="O762" s="92"/>
      <c r="P762" s="92"/>
      <c r="Q762" s="92"/>
      <c r="R762" s="92"/>
      <c r="S762" s="92"/>
      <c r="T762" s="93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T762" s="17" t="s">
        <v>154</v>
      </c>
      <c r="AU762" s="17" t="s">
        <v>83</v>
      </c>
    </row>
    <row r="763" s="13" customFormat="1">
      <c r="A763" s="13"/>
      <c r="B763" s="239"/>
      <c r="C763" s="240"/>
      <c r="D763" s="234" t="s">
        <v>155</v>
      </c>
      <c r="E763" s="241" t="s">
        <v>1</v>
      </c>
      <c r="F763" s="242" t="s">
        <v>871</v>
      </c>
      <c r="G763" s="240"/>
      <c r="H763" s="243">
        <v>12.802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9" t="s">
        <v>155</v>
      </c>
      <c r="AU763" s="249" t="s">
        <v>83</v>
      </c>
      <c r="AV763" s="13" t="s">
        <v>83</v>
      </c>
      <c r="AW763" s="13" t="s">
        <v>30</v>
      </c>
      <c r="AX763" s="13" t="s">
        <v>73</v>
      </c>
      <c r="AY763" s="249" t="s">
        <v>147</v>
      </c>
    </row>
    <row r="764" s="15" customFormat="1">
      <c r="A764" s="15"/>
      <c r="B764" s="260"/>
      <c r="C764" s="261"/>
      <c r="D764" s="234" t="s">
        <v>155</v>
      </c>
      <c r="E764" s="262" t="s">
        <v>1</v>
      </c>
      <c r="F764" s="263" t="s">
        <v>163</v>
      </c>
      <c r="G764" s="261"/>
      <c r="H764" s="264">
        <v>12.802</v>
      </c>
      <c r="I764" s="265"/>
      <c r="J764" s="261"/>
      <c r="K764" s="261"/>
      <c r="L764" s="266"/>
      <c r="M764" s="267"/>
      <c r="N764" s="268"/>
      <c r="O764" s="268"/>
      <c r="P764" s="268"/>
      <c r="Q764" s="268"/>
      <c r="R764" s="268"/>
      <c r="S764" s="268"/>
      <c r="T764" s="269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0" t="s">
        <v>155</v>
      </c>
      <c r="AU764" s="270" t="s">
        <v>83</v>
      </c>
      <c r="AV764" s="15" t="s">
        <v>153</v>
      </c>
      <c r="AW764" s="15" t="s">
        <v>30</v>
      </c>
      <c r="AX764" s="15" t="s">
        <v>81</v>
      </c>
      <c r="AY764" s="270" t="s">
        <v>147</v>
      </c>
    </row>
    <row r="765" s="2" customFormat="1" ht="21.75" customHeight="1">
      <c r="A765" s="38"/>
      <c r="B765" s="39"/>
      <c r="C765" s="220" t="s">
        <v>557</v>
      </c>
      <c r="D765" s="220" t="s">
        <v>149</v>
      </c>
      <c r="E765" s="221" t="s">
        <v>872</v>
      </c>
      <c r="F765" s="222" t="s">
        <v>873</v>
      </c>
      <c r="G765" s="223" t="s">
        <v>223</v>
      </c>
      <c r="H765" s="224">
        <v>3</v>
      </c>
      <c r="I765" s="225"/>
      <c r="J765" s="226">
        <f>ROUND(I765*H765,2)</f>
        <v>0</v>
      </c>
      <c r="K765" s="227"/>
      <c r="L765" s="44"/>
      <c r="M765" s="228" t="s">
        <v>1</v>
      </c>
      <c r="N765" s="229" t="s">
        <v>40</v>
      </c>
      <c r="O765" s="92"/>
      <c r="P765" s="230">
        <f>O765*H765</f>
        <v>0</v>
      </c>
      <c r="Q765" s="230">
        <v>0</v>
      </c>
      <c r="R765" s="230">
        <f>Q765*H765</f>
        <v>0</v>
      </c>
      <c r="S765" s="230">
        <v>0.075999999999999998</v>
      </c>
      <c r="T765" s="231">
        <f>S765*H765</f>
        <v>0.22799999999999998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32" t="s">
        <v>153</v>
      </c>
      <c r="AT765" s="232" t="s">
        <v>149</v>
      </c>
      <c r="AU765" s="232" t="s">
        <v>83</v>
      </c>
      <c r="AY765" s="17" t="s">
        <v>147</v>
      </c>
      <c r="BE765" s="233">
        <f>IF(N765="základní",J765,0)</f>
        <v>0</v>
      </c>
      <c r="BF765" s="233">
        <f>IF(N765="snížená",J765,0)</f>
        <v>0</v>
      </c>
      <c r="BG765" s="233">
        <f>IF(N765="zákl. přenesená",J765,0)</f>
        <v>0</v>
      </c>
      <c r="BH765" s="233">
        <f>IF(N765="sníž. přenesená",J765,0)</f>
        <v>0</v>
      </c>
      <c r="BI765" s="233">
        <f>IF(N765="nulová",J765,0)</f>
        <v>0</v>
      </c>
      <c r="BJ765" s="17" t="s">
        <v>153</v>
      </c>
      <c r="BK765" s="233">
        <f>ROUND(I765*H765,2)</f>
        <v>0</v>
      </c>
      <c r="BL765" s="17" t="s">
        <v>153</v>
      </c>
      <c r="BM765" s="232" t="s">
        <v>874</v>
      </c>
    </row>
    <row r="766" s="2" customFormat="1">
      <c r="A766" s="38"/>
      <c r="B766" s="39"/>
      <c r="C766" s="40"/>
      <c r="D766" s="234" t="s">
        <v>154</v>
      </c>
      <c r="E766" s="40"/>
      <c r="F766" s="235" t="s">
        <v>873</v>
      </c>
      <c r="G766" s="40"/>
      <c r="H766" s="40"/>
      <c r="I766" s="236"/>
      <c r="J766" s="40"/>
      <c r="K766" s="40"/>
      <c r="L766" s="44"/>
      <c r="M766" s="237"/>
      <c r="N766" s="238"/>
      <c r="O766" s="92"/>
      <c r="P766" s="92"/>
      <c r="Q766" s="92"/>
      <c r="R766" s="92"/>
      <c r="S766" s="92"/>
      <c r="T766" s="93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154</v>
      </c>
      <c r="AU766" s="17" t="s">
        <v>83</v>
      </c>
    </row>
    <row r="767" s="13" customFormat="1">
      <c r="A767" s="13"/>
      <c r="B767" s="239"/>
      <c r="C767" s="240"/>
      <c r="D767" s="234" t="s">
        <v>155</v>
      </c>
      <c r="E767" s="241" t="s">
        <v>1</v>
      </c>
      <c r="F767" s="242" t="s">
        <v>875</v>
      </c>
      <c r="G767" s="240"/>
      <c r="H767" s="243">
        <v>3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9" t="s">
        <v>155</v>
      </c>
      <c r="AU767" s="249" t="s">
        <v>83</v>
      </c>
      <c r="AV767" s="13" t="s">
        <v>83</v>
      </c>
      <c r="AW767" s="13" t="s">
        <v>30</v>
      </c>
      <c r="AX767" s="13" t="s">
        <v>73</v>
      </c>
      <c r="AY767" s="249" t="s">
        <v>147</v>
      </c>
    </row>
    <row r="768" s="15" customFormat="1">
      <c r="A768" s="15"/>
      <c r="B768" s="260"/>
      <c r="C768" s="261"/>
      <c r="D768" s="234" t="s">
        <v>155</v>
      </c>
      <c r="E768" s="262" t="s">
        <v>1</v>
      </c>
      <c r="F768" s="263" t="s">
        <v>163</v>
      </c>
      <c r="G768" s="261"/>
      <c r="H768" s="264">
        <v>3</v>
      </c>
      <c r="I768" s="265"/>
      <c r="J768" s="261"/>
      <c r="K768" s="261"/>
      <c r="L768" s="266"/>
      <c r="M768" s="267"/>
      <c r="N768" s="268"/>
      <c r="O768" s="268"/>
      <c r="P768" s="268"/>
      <c r="Q768" s="268"/>
      <c r="R768" s="268"/>
      <c r="S768" s="268"/>
      <c r="T768" s="269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70" t="s">
        <v>155</v>
      </c>
      <c r="AU768" s="270" t="s">
        <v>83</v>
      </c>
      <c r="AV768" s="15" t="s">
        <v>153</v>
      </c>
      <c r="AW768" s="15" t="s">
        <v>30</v>
      </c>
      <c r="AX768" s="15" t="s">
        <v>81</v>
      </c>
      <c r="AY768" s="270" t="s">
        <v>147</v>
      </c>
    </row>
    <row r="769" s="2" customFormat="1" ht="21.75" customHeight="1">
      <c r="A769" s="38"/>
      <c r="B769" s="39"/>
      <c r="C769" s="220" t="s">
        <v>876</v>
      </c>
      <c r="D769" s="220" t="s">
        <v>149</v>
      </c>
      <c r="E769" s="221" t="s">
        <v>877</v>
      </c>
      <c r="F769" s="222" t="s">
        <v>878</v>
      </c>
      <c r="G769" s="223" t="s">
        <v>223</v>
      </c>
      <c r="H769" s="224">
        <v>12.802</v>
      </c>
      <c r="I769" s="225"/>
      <c r="J769" s="226">
        <f>ROUND(I769*H769,2)</f>
        <v>0</v>
      </c>
      <c r="K769" s="227"/>
      <c r="L769" s="44"/>
      <c r="M769" s="228" t="s">
        <v>1</v>
      </c>
      <c r="N769" s="229" t="s">
        <v>40</v>
      </c>
      <c r="O769" s="92"/>
      <c r="P769" s="230">
        <f>O769*H769</f>
        <v>0</v>
      </c>
      <c r="Q769" s="230">
        <v>0</v>
      </c>
      <c r="R769" s="230">
        <f>Q769*H769</f>
        <v>0</v>
      </c>
      <c r="S769" s="230">
        <v>0.063</v>
      </c>
      <c r="T769" s="231">
        <f>S769*H769</f>
        <v>0.80652599999999997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32" t="s">
        <v>153</v>
      </c>
      <c r="AT769" s="232" t="s">
        <v>149</v>
      </c>
      <c r="AU769" s="232" t="s">
        <v>83</v>
      </c>
      <c r="AY769" s="17" t="s">
        <v>147</v>
      </c>
      <c r="BE769" s="233">
        <f>IF(N769="základní",J769,0)</f>
        <v>0</v>
      </c>
      <c r="BF769" s="233">
        <f>IF(N769="snížená",J769,0)</f>
        <v>0</v>
      </c>
      <c r="BG769" s="233">
        <f>IF(N769="zákl. přenesená",J769,0)</f>
        <v>0</v>
      </c>
      <c r="BH769" s="233">
        <f>IF(N769="sníž. přenesená",J769,0)</f>
        <v>0</v>
      </c>
      <c r="BI769" s="233">
        <f>IF(N769="nulová",J769,0)</f>
        <v>0</v>
      </c>
      <c r="BJ769" s="17" t="s">
        <v>153</v>
      </c>
      <c r="BK769" s="233">
        <f>ROUND(I769*H769,2)</f>
        <v>0</v>
      </c>
      <c r="BL769" s="17" t="s">
        <v>153</v>
      </c>
      <c r="BM769" s="232" t="s">
        <v>879</v>
      </c>
    </row>
    <row r="770" s="2" customFormat="1">
      <c r="A770" s="38"/>
      <c r="B770" s="39"/>
      <c r="C770" s="40"/>
      <c r="D770" s="234" t="s">
        <v>154</v>
      </c>
      <c r="E770" s="40"/>
      <c r="F770" s="235" t="s">
        <v>878</v>
      </c>
      <c r="G770" s="40"/>
      <c r="H770" s="40"/>
      <c r="I770" s="236"/>
      <c r="J770" s="40"/>
      <c r="K770" s="40"/>
      <c r="L770" s="44"/>
      <c r="M770" s="237"/>
      <c r="N770" s="238"/>
      <c r="O770" s="92"/>
      <c r="P770" s="92"/>
      <c r="Q770" s="92"/>
      <c r="R770" s="92"/>
      <c r="S770" s="92"/>
      <c r="T770" s="93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154</v>
      </c>
      <c r="AU770" s="17" t="s">
        <v>83</v>
      </c>
    </row>
    <row r="771" s="13" customFormat="1">
      <c r="A771" s="13"/>
      <c r="B771" s="239"/>
      <c r="C771" s="240"/>
      <c r="D771" s="234" t="s">
        <v>155</v>
      </c>
      <c r="E771" s="241" t="s">
        <v>1</v>
      </c>
      <c r="F771" s="242" t="s">
        <v>871</v>
      </c>
      <c r="G771" s="240"/>
      <c r="H771" s="243">
        <v>12.802</v>
      </c>
      <c r="I771" s="244"/>
      <c r="J771" s="240"/>
      <c r="K771" s="240"/>
      <c r="L771" s="245"/>
      <c r="M771" s="246"/>
      <c r="N771" s="247"/>
      <c r="O771" s="247"/>
      <c r="P771" s="247"/>
      <c r="Q771" s="247"/>
      <c r="R771" s="247"/>
      <c r="S771" s="247"/>
      <c r="T771" s="24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9" t="s">
        <v>155</v>
      </c>
      <c r="AU771" s="249" t="s">
        <v>83</v>
      </c>
      <c r="AV771" s="13" t="s">
        <v>83</v>
      </c>
      <c r="AW771" s="13" t="s">
        <v>30</v>
      </c>
      <c r="AX771" s="13" t="s">
        <v>73</v>
      </c>
      <c r="AY771" s="249" t="s">
        <v>147</v>
      </c>
    </row>
    <row r="772" s="15" customFormat="1">
      <c r="A772" s="15"/>
      <c r="B772" s="260"/>
      <c r="C772" s="261"/>
      <c r="D772" s="234" t="s">
        <v>155</v>
      </c>
      <c r="E772" s="262" t="s">
        <v>1</v>
      </c>
      <c r="F772" s="263" t="s">
        <v>163</v>
      </c>
      <c r="G772" s="261"/>
      <c r="H772" s="264">
        <v>12.802</v>
      </c>
      <c r="I772" s="265"/>
      <c r="J772" s="261"/>
      <c r="K772" s="261"/>
      <c r="L772" s="266"/>
      <c r="M772" s="267"/>
      <c r="N772" s="268"/>
      <c r="O772" s="268"/>
      <c r="P772" s="268"/>
      <c r="Q772" s="268"/>
      <c r="R772" s="268"/>
      <c r="S772" s="268"/>
      <c r="T772" s="269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70" t="s">
        <v>155</v>
      </c>
      <c r="AU772" s="270" t="s">
        <v>83</v>
      </c>
      <c r="AV772" s="15" t="s">
        <v>153</v>
      </c>
      <c r="AW772" s="15" t="s">
        <v>30</v>
      </c>
      <c r="AX772" s="15" t="s">
        <v>81</v>
      </c>
      <c r="AY772" s="270" t="s">
        <v>147</v>
      </c>
    </row>
    <row r="773" s="2" customFormat="1" ht="24.15" customHeight="1">
      <c r="A773" s="38"/>
      <c r="B773" s="39"/>
      <c r="C773" s="220" t="s">
        <v>562</v>
      </c>
      <c r="D773" s="220" t="s">
        <v>149</v>
      </c>
      <c r="E773" s="221" t="s">
        <v>880</v>
      </c>
      <c r="F773" s="222" t="s">
        <v>881</v>
      </c>
      <c r="G773" s="223" t="s">
        <v>223</v>
      </c>
      <c r="H773" s="224">
        <v>3.2000000000000002</v>
      </c>
      <c r="I773" s="225"/>
      <c r="J773" s="226">
        <f>ROUND(I773*H773,2)</f>
        <v>0</v>
      </c>
      <c r="K773" s="227"/>
      <c r="L773" s="44"/>
      <c r="M773" s="228" t="s">
        <v>1</v>
      </c>
      <c r="N773" s="229" t="s">
        <v>40</v>
      </c>
      <c r="O773" s="92"/>
      <c r="P773" s="230">
        <f>O773*H773</f>
        <v>0</v>
      </c>
      <c r="Q773" s="230">
        <v>0</v>
      </c>
      <c r="R773" s="230">
        <f>Q773*H773</f>
        <v>0</v>
      </c>
      <c r="S773" s="230">
        <v>0.27000000000000002</v>
      </c>
      <c r="T773" s="231">
        <f>S773*H773</f>
        <v>0.8640000000000001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32" t="s">
        <v>153</v>
      </c>
      <c r="AT773" s="232" t="s">
        <v>149</v>
      </c>
      <c r="AU773" s="232" t="s">
        <v>83</v>
      </c>
      <c r="AY773" s="17" t="s">
        <v>147</v>
      </c>
      <c r="BE773" s="233">
        <f>IF(N773="základní",J773,0)</f>
        <v>0</v>
      </c>
      <c r="BF773" s="233">
        <f>IF(N773="snížená",J773,0)</f>
        <v>0</v>
      </c>
      <c r="BG773" s="233">
        <f>IF(N773="zákl. přenesená",J773,0)</f>
        <v>0</v>
      </c>
      <c r="BH773" s="233">
        <f>IF(N773="sníž. přenesená",J773,0)</f>
        <v>0</v>
      </c>
      <c r="BI773" s="233">
        <f>IF(N773="nulová",J773,0)</f>
        <v>0</v>
      </c>
      <c r="BJ773" s="17" t="s">
        <v>153</v>
      </c>
      <c r="BK773" s="233">
        <f>ROUND(I773*H773,2)</f>
        <v>0</v>
      </c>
      <c r="BL773" s="17" t="s">
        <v>153</v>
      </c>
      <c r="BM773" s="232" t="s">
        <v>882</v>
      </c>
    </row>
    <row r="774" s="2" customFormat="1">
      <c r="A774" s="38"/>
      <c r="B774" s="39"/>
      <c r="C774" s="40"/>
      <c r="D774" s="234" t="s">
        <v>154</v>
      </c>
      <c r="E774" s="40"/>
      <c r="F774" s="235" t="s">
        <v>881</v>
      </c>
      <c r="G774" s="40"/>
      <c r="H774" s="40"/>
      <c r="I774" s="236"/>
      <c r="J774" s="40"/>
      <c r="K774" s="40"/>
      <c r="L774" s="44"/>
      <c r="M774" s="237"/>
      <c r="N774" s="238"/>
      <c r="O774" s="92"/>
      <c r="P774" s="92"/>
      <c r="Q774" s="92"/>
      <c r="R774" s="92"/>
      <c r="S774" s="92"/>
      <c r="T774" s="93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154</v>
      </c>
      <c r="AU774" s="17" t="s">
        <v>83</v>
      </c>
    </row>
    <row r="775" s="13" customFormat="1">
      <c r="A775" s="13"/>
      <c r="B775" s="239"/>
      <c r="C775" s="240"/>
      <c r="D775" s="234" t="s">
        <v>155</v>
      </c>
      <c r="E775" s="241" t="s">
        <v>1</v>
      </c>
      <c r="F775" s="242" t="s">
        <v>883</v>
      </c>
      <c r="G775" s="240"/>
      <c r="H775" s="243">
        <v>3.2000000000000002</v>
      </c>
      <c r="I775" s="244"/>
      <c r="J775" s="240"/>
      <c r="K775" s="240"/>
      <c r="L775" s="245"/>
      <c r="M775" s="246"/>
      <c r="N775" s="247"/>
      <c r="O775" s="247"/>
      <c r="P775" s="247"/>
      <c r="Q775" s="247"/>
      <c r="R775" s="247"/>
      <c r="S775" s="247"/>
      <c r="T775" s="24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9" t="s">
        <v>155</v>
      </c>
      <c r="AU775" s="249" t="s">
        <v>83</v>
      </c>
      <c r="AV775" s="13" t="s">
        <v>83</v>
      </c>
      <c r="AW775" s="13" t="s">
        <v>30</v>
      </c>
      <c r="AX775" s="13" t="s">
        <v>73</v>
      </c>
      <c r="AY775" s="249" t="s">
        <v>147</v>
      </c>
    </row>
    <row r="776" s="15" customFormat="1">
      <c r="A776" s="15"/>
      <c r="B776" s="260"/>
      <c r="C776" s="261"/>
      <c r="D776" s="234" t="s">
        <v>155</v>
      </c>
      <c r="E776" s="262" t="s">
        <v>1</v>
      </c>
      <c r="F776" s="263" t="s">
        <v>163</v>
      </c>
      <c r="G776" s="261"/>
      <c r="H776" s="264">
        <v>3.2000000000000002</v>
      </c>
      <c r="I776" s="265"/>
      <c r="J776" s="261"/>
      <c r="K776" s="261"/>
      <c r="L776" s="266"/>
      <c r="M776" s="267"/>
      <c r="N776" s="268"/>
      <c r="O776" s="268"/>
      <c r="P776" s="268"/>
      <c r="Q776" s="268"/>
      <c r="R776" s="268"/>
      <c r="S776" s="268"/>
      <c r="T776" s="269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70" t="s">
        <v>155</v>
      </c>
      <c r="AU776" s="270" t="s">
        <v>83</v>
      </c>
      <c r="AV776" s="15" t="s">
        <v>153</v>
      </c>
      <c r="AW776" s="15" t="s">
        <v>30</v>
      </c>
      <c r="AX776" s="15" t="s">
        <v>81</v>
      </c>
      <c r="AY776" s="270" t="s">
        <v>147</v>
      </c>
    </row>
    <row r="777" s="2" customFormat="1" ht="24.15" customHeight="1">
      <c r="A777" s="38"/>
      <c r="B777" s="39"/>
      <c r="C777" s="220" t="s">
        <v>884</v>
      </c>
      <c r="D777" s="220" t="s">
        <v>149</v>
      </c>
      <c r="E777" s="221" t="s">
        <v>885</v>
      </c>
      <c r="F777" s="222" t="s">
        <v>886</v>
      </c>
      <c r="G777" s="223" t="s">
        <v>298</v>
      </c>
      <c r="H777" s="224">
        <v>1</v>
      </c>
      <c r="I777" s="225"/>
      <c r="J777" s="226">
        <f>ROUND(I777*H777,2)</f>
        <v>0</v>
      </c>
      <c r="K777" s="227"/>
      <c r="L777" s="44"/>
      <c r="M777" s="228" t="s">
        <v>1</v>
      </c>
      <c r="N777" s="229" t="s">
        <v>40</v>
      </c>
      <c r="O777" s="92"/>
      <c r="P777" s="230">
        <f>O777*H777</f>
        <v>0</v>
      </c>
      <c r="Q777" s="230">
        <v>0</v>
      </c>
      <c r="R777" s="230">
        <f>Q777*H777</f>
        <v>0</v>
      </c>
      <c r="S777" s="230">
        <v>0.0089999999999999993</v>
      </c>
      <c r="T777" s="231">
        <f>S777*H777</f>
        <v>0.0089999999999999993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32" t="s">
        <v>153</v>
      </c>
      <c r="AT777" s="232" t="s">
        <v>149</v>
      </c>
      <c r="AU777" s="232" t="s">
        <v>83</v>
      </c>
      <c r="AY777" s="17" t="s">
        <v>147</v>
      </c>
      <c r="BE777" s="233">
        <f>IF(N777="základní",J777,0)</f>
        <v>0</v>
      </c>
      <c r="BF777" s="233">
        <f>IF(N777="snížená",J777,0)</f>
        <v>0</v>
      </c>
      <c r="BG777" s="233">
        <f>IF(N777="zákl. přenesená",J777,0)</f>
        <v>0</v>
      </c>
      <c r="BH777" s="233">
        <f>IF(N777="sníž. přenesená",J777,0)</f>
        <v>0</v>
      </c>
      <c r="BI777" s="233">
        <f>IF(N777="nulová",J777,0)</f>
        <v>0</v>
      </c>
      <c r="BJ777" s="17" t="s">
        <v>153</v>
      </c>
      <c r="BK777" s="233">
        <f>ROUND(I777*H777,2)</f>
        <v>0</v>
      </c>
      <c r="BL777" s="17" t="s">
        <v>153</v>
      </c>
      <c r="BM777" s="232" t="s">
        <v>887</v>
      </c>
    </row>
    <row r="778" s="2" customFormat="1">
      <c r="A778" s="38"/>
      <c r="B778" s="39"/>
      <c r="C778" s="40"/>
      <c r="D778" s="234" t="s">
        <v>154</v>
      </c>
      <c r="E778" s="40"/>
      <c r="F778" s="235" t="s">
        <v>886</v>
      </c>
      <c r="G778" s="40"/>
      <c r="H778" s="40"/>
      <c r="I778" s="236"/>
      <c r="J778" s="40"/>
      <c r="K778" s="40"/>
      <c r="L778" s="44"/>
      <c r="M778" s="237"/>
      <c r="N778" s="238"/>
      <c r="O778" s="92"/>
      <c r="P778" s="92"/>
      <c r="Q778" s="92"/>
      <c r="R778" s="92"/>
      <c r="S778" s="92"/>
      <c r="T778" s="93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154</v>
      </c>
      <c r="AU778" s="17" t="s">
        <v>83</v>
      </c>
    </row>
    <row r="779" s="2" customFormat="1" ht="24.15" customHeight="1">
      <c r="A779" s="38"/>
      <c r="B779" s="39"/>
      <c r="C779" s="220" t="s">
        <v>566</v>
      </c>
      <c r="D779" s="220" t="s">
        <v>149</v>
      </c>
      <c r="E779" s="221" t="s">
        <v>888</v>
      </c>
      <c r="F779" s="222" t="s">
        <v>889</v>
      </c>
      <c r="G779" s="223" t="s">
        <v>298</v>
      </c>
      <c r="H779" s="224">
        <v>1</v>
      </c>
      <c r="I779" s="225"/>
      <c r="J779" s="226">
        <f>ROUND(I779*H779,2)</f>
        <v>0</v>
      </c>
      <c r="K779" s="227"/>
      <c r="L779" s="44"/>
      <c r="M779" s="228" t="s">
        <v>1</v>
      </c>
      <c r="N779" s="229" t="s">
        <v>40</v>
      </c>
      <c r="O779" s="92"/>
      <c r="P779" s="230">
        <f>O779*H779</f>
        <v>0</v>
      </c>
      <c r="Q779" s="230">
        <v>0</v>
      </c>
      <c r="R779" s="230">
        <f>Q779*H779</f>
        <v>0</v>
      </c>
      <c r="S779" s="230">
        <v>0.001</v>
      </c>
      <c r="T779" s="231">
        <f>S779*H779</f>
        <v>0.001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32" t="s">
        <v>153</v>
      </c>
      <c r="AT779" s="232" t="s">
        <v>149</v>
      </c>
      <c r="AU779" s="232" t="s">
        <v>83</v>
      </c>
      <c r="AY779" s="17" t="s">
        <v>147</v>
      </c>
      <c r="BE779" s="233">
        <f>IF(N779="základní",J779,0)</f>
        <v>0</v>
      </c>
      <c r="BF779" s="233">
        <f>IF(N779="snížená",J779,0)</f>
        <v>0</v>
      </c>
      <c r="BG779" s="233">
        <f>IF(N779="zákl. přenesená",J779,0)</f>
        <v>0</v>
      </c>
      <c r="BH779" s="233">
        <f>IF(N779="sníž. přenesená",J779,0)</f>
        <v>0</v>
      </c>
      <c r="BI779" s="233">
        <f>IF(N779="nulová",J779,0)</f>
        <v>0</v>
      </c>
      <c r="BJ779" s="17" t="s">
        <v>153</v>
      </c>
      <c r="BK779" s="233">
        <f>ROUND(I779*H779,2)</f>
        <v>0</v>
      </c>
      <c r="BL779" s="17" t="s">
        <v>153</v>
      </c>
      <c r="BM779" s="232" t="s">
        <v>890</v>
      </c>
    </row>
    <row r="780" s="2" customFormat="1">
      <c r="A780" s="38"/>
      <c r="B780" s="39"/>
      <c r="C780" s="40"/>
      <c r="D780" s="234" t="s">
        <v>154</v>
      </c>
      <c r="E780" s="40"/>
      <c r="F780" s="235" t="s">
        <v>889</v>
      </c>
      <c r="G780" s="40"/>
      <c r="H780" s="40"/>
      <c r="I780" s="236"/>
      <c r="J780" s="40"/>
      <c r="K780" s="40"/>
      <c r="L780" s="44"/>
      <c r="M780" s="237"/>
      <c r="N780" s="238"/>
      <c r="O780" s="92"/>
      <c r="P780" s="92"/>
      <c r="Q780" s="92"/>
      <c r="R780" s="92"/>
      <c r="S780" s="92"/>
      <c r="T780" s="93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T780" s="17" t="s">
        <v>154</v>
      </c>
      <c r="AU780" s="17" t="s">
        <v>83</v>
      </c>
    </row>
    <row r="781" s="2" customFormat="1" ht="24.15" customHeight="1">
      <c r="A781" s="38"/>
      <c r="B781" s="39"/>
      <c r="C781" s="220" t="s">
        <v>891</v>
      </c>
      <c r="D781" s="220" t="s">
        <v>149</v>
      </c>
      <c r="E781" s="221" t="s">
        <v>892</v>
      </c>
      <c r="F781" s="222" t="s">
        <v>893</v>
      </c>
      <c r="G781" s="223" t="s">
        <v>152</v>
      </c>
      <c r="H781" s="224">
        <v>0.66000000000000003</v>
      </c>
      <c r="I781" s="225"/>
      <c r="J781" s="226">
        <f>ROUND(I781*H781,2)</f>
        <v>0</v>
      </c>
      <c r="K781" s="227"/>
      <c r="L781" s="44"/>
      <c r="M781" s="228" t="s">
        <v>1</v>
      </c>
      <c r="N781" s="229" t="s">
        <v>40</v>
      </c>
      <c r="O781" s="92"/>
      <c r="P781" s="230">
        <f>O781*H781</f>
        <v>0</v>
      </c>
      <c r="Q781" s="230">
        <v>0.0012800000000000001</v>
      </c>
      <c r="R781" s="230">
        <f>Q781*H781</f>
        <v>0.00084480000000000015</v>
      </c>
      <c r="S781" s="230">
        <v>0.021000000000000001</v>
      </c>
      <c r="T781" s="231">
        <f>S781*H781</f>
        <v>0.013860000000000001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32" t="s">
        <v>153</v>
      </c>
      <c r="AT781" s="232" t="s">
        <v>149</v>
      </c>
      <c r="AU781" s="232" t="s">
        <v>83</v>
      </c>
      <c r="AY781" s="17" t="s">
        <v>147</v>
      </c>
      <c r="BE781" s="233">
        <f>IF(N781="základní",J781,0)</f>
        <v>0</v>
      </c>
      <c r="BF781" s="233">
        <f>IF(N781="snížená",J781,0)</f>
        <v>0</v>
      </c>
      <c r="BG781" s="233">
        <f>IF(N781="zákl. přenesená",J781,0)</f>
        <v>0</v>
      </c>
      <c r="BH781" s="233">
        <f>IF(N781="sníž. přenesená",J781,0)</f>
        <v>0</v>
      </c>
      <c r="BI781" s="233">
        <f>IF(N781="nulová",J781,0)</f>
        <v>0</v>
      </c>
      <c r="BJ781" s="17" t="s">
        <v>153</v>
      </c>
      <c r="BK781" s="233">
        <f>ROUND(I781*H781,2)</f>
        <v>0</v>
      </c>
      <c r="BL781" s="17" t="s">
        <v>153</v>
      </c>
      <c r="BM781" s="232" t="s">
        <v>894</v>
      </c>
    </row>
    <row r="782" s="2" customFormat="1">
      <c r="A782" s="38"/>
      <c r="B782" s="39"/>
      <c r="C782" s="40"/>
      <c r="D782" s="234" t="s">
        <v>154</v>
      </c>
      <c r="E782" s="40"/>
      <c r="F782" s="235" t="s">
        <v>893</v>
      </c>
      <c r="G782" s="40"/>
      <c r="H782" s="40"/>
      <c r="I782" s="236"/>
      <c r="J782" s="40"/>
      <c r="K782" s="40"/>
      <c r="L782" s="44"/>
      <c r="M782" s="237"/>
      <c r="N782" s="238"/>
      <c r="O782" s="92"/>
      <c r="P782" s="92"/>
      <c r="Q782" s="92"/>
      <c r="R782" s="92"/>
      <c r="S782" s="92"/>
      <c r="T782" s="93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T782" s="17" t="s">
        <v>154</v>
      </c>
      <c r="AU782" s="17" t="s">
        <v>83</v>
      </c>
    </row>
    <row r="783" s="13" customFormat="1">
      <c r="A783" s="13"/>
      <c r="B783" s="239"/>
      <c r="C783" s="240"/>
      <c r="D783" s="234" t="s">
        <v>155</v>
      </c>
      <c r="E783" s="241" t="s">
        <v>1</v>
      </c>
      <c r="F783" s="242" t="s">
        <v>895</v>
      </c>
      <c r="G783" s="240"/>
      <c r="H783" s="243">
        <v>0.66000000000000003</v>
      </c>
      <c r="I783" s="244"/>
      <c r="J783" s="240"/>
      <c r="K783" s="240"/>
      <c r="L783" s="245"/>
      <c r="M783" s="246"/>
      <c r="N783" s="247"/>
      <c r="O783" s="247"/>
      <c r="P783" s="247"/>
      <c r="Q783" s="247"/>
      <c r="R783" s="247"/>
      <c r="S783" s="247"/>
      <c r="T783" s="24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9" t="s">
        <v>155</v>
      </c>
      <c r="AU783" s="249" t="s">
        <v>83</v>
      </c>
      <c r="AV783" s="13" t="s">
        <v>83</v>
      </c>
      <c r="AW783" s="13" t="s">
        <v>30</v>
      </c>
      <c r="AX783" s="13" t="s">
        <v>73</v>
      </c>
      <c r="AY783" s="249" t="s">
        <v>147</v>
      </c>
    </row>
    <row r="784" s="15" customFormat="1">
      <c r="A784" s="15"/>
      <c r="B784" s="260"/>
      <c r="C784" s="261"/>
      <c r="D784" s="234" t="s">
        <v>155</v>
      </c>
      <c r="E784" s="262" t="s">
        <v>1</v>
      </c>
      <c r="F784" s="263" t="s">
        <v>163</v>
      </c>
      <c r="G784" s="261"/>
      <c r="H784" s="264">
        <v>0.66000000000000003</v>
      </c>
      <c r="I784" s="265"/>
      <c r="J784" s="261"/>
      <c r="K784" s="261"/>
      <c r="L784" s="266"/>
      <c r="M784" s="267"/>
      <c r="N784" s="268"/>
      <c r="O784" s="268"/>
      <c r="P784" s="268"/>
      <c r="Q784" s="268"/>
      <c r="R784" s="268"/>
      <c r="S784" s="268"/>
      <c r="T784" s="269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70" t="s">
        <v>155</v>
      </c>
      <c r="AU784" s="270" t="s">
        <v>83</v>
      </c>
      <c r="AV784" s="15" t="s">
        <v>153</v>
      </c>
      <c r="AW784" s="15" t="s">
        <v>30</v>
      </c>
      <c r="AX784" s="15" t="s">
        <v>81</v>
      </c>
      <c r="AY784" s="270" t="s">
        <v>147</v>
      </c>
    </row>
    <row r="785" s="2" customFormat="1" ht="37.8" customHeight="1">
      <c r="A785" s="38"/>
      <c r="B785" s="39"/>
      <c r="C785" s="220" t="s">
        <v>570</v>
      </c>
      <c r="D785" s="220" t="s">
        <v>149</v>
      </c>
      <c r="E785" s="221" t="s">
        <v>896</v>
      </c>
      <c r="F785" s="222" t="s">
        <v>897</v>
      </c>
      <c r="G785" s="223" t="s">
        <v>223</v>
      </c>
      <c r="H785" s="224">
        <v>63.549999999999997</v>
      </c>
      <c r="I785" s="225"/>
      <c r="J785" s="226">
        <f>ROUND(I785*H785,2)</f>
        <v>0</v>
      </c>
      <c r="K785" s="227"/>
      <c r="L785" s="44"/>
      <c r="M785" s="228" t="s">
        <v>1</v>
      </c>
      <c r="N785" s="229" t="s">
        <v>40</v>
      </c>
      <c r="O785" s="92"/>
      <c r="P785" s="230">
        <f>O785*H785</f>
        <v>0</v>
      </c>
      <c r="Q785" s="230">
        <v>0</v>
      </c>
      <c r="R785" s="230">
        <f>Q785*H785</f>
        <v>0</v>
      </c>
      <c r="S785" s="230">
        <v>0.01</v>
      </c>
      <c r="T785" s="231">
        <f>S785*H785</f>
        <v>0.63549999999999995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32" t="s">
        <v>153</v>
      </c>
      <c r="AT785" s="232" t="s">
        <v>149</v>
      </c>
      <c r="AU785" s="232" t="s">
        <v>83</v>
      </c>
      <c r="AY785" s="17" t="s">
        <v>147</v>
      </c>
      <c r="BE785" s="233">
        <f>IF(N785="základní",J785,0)</f>
        <v>0</v>
      </c>
      <c r="BF785" s="233">
        <f>IF(N785="snížená",J785,0)</f>
        <v>0</v>
      </c>
      <c r="BG785" s="233">
        <f>IF(N785="zákl. přenesená",J785,0)</f>
        <v>0</v>
      </c>
      <c r="BH785" s="233">
        <f>IF(N785="sníž. přenesená",J785,0)</f>
        <v>0</v>
      </c>
      <c r="BI785" s="233">
        <f>IF(N785="nulová",J785,0)</f>
        <v>0</v>
      </c>
      <c r="BJ785" s="17" t="s">
        <v>153</v>
      </c>
      <c r="BK785" s="233">
        <f>ROUND(I785*H785,2)</f>
        <v>0</v>
      </c>
      <c r="BL785" s="17" t="s">
        <v>153</v>
      </c>
      <c r="BM785" s="232" t="s">
        <v>898</v>
      </c>
    </row>
    <row r="786" s="2" customFormat="1">
      <c r="A786" s="38"/>
      <c r="B786" s="39"/>
      <c r="C786" s="40"/>
      <c r="D786" s="234" t="s">
        <v>154</v>
      </c>
      <c r="E786" s="40"/>
      <c r="F786" s="235" t="s">
        <v>897</v>
      </c>
      <c r="G786" s="40"/>
      <c r="H786" s="40"/>
      <c r="I786" s="236"/>
      <c r="J786" s="40"/>
      <c r="K786" s="40"/>
      <c r="L786" s="44"/>
      <c r="M786" s="237"/>
      <c r="N786" s="238"/>
      <c r="O786" s="92"/>
      <c r="P786" s="92"/>
      <c r="Q786" s="92"/>
      <c r="R786" s="92"/>
      <c r="S786" s="92"/>
      <c r="T786" s="93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T786" s="17" t="s">
        <v>154</v>
      </c>
      <c r="AU786" s="17" t="s">
        <v>83</v>
      </c>
    </row>
    <row r="787" s="13" customFormat="1">
      <c r="A787" s="13"/>
      <c r="B787" s="239"/>
      <c r="C787" s="240"/>
      <c r="D787" s="234" t="s">
        <v>155</v>
      </c>
      <c r="E787" s="241" t="s">
        <v>1</v>
      </c>
      <c r="F787" s="242" t="s">
        <v>899</v>
      </c>
      <c r="G787" s="240"/>
      <c r="H787" s="243">
        <v>63.549999999999997</v>
      </c>
      <c r="I787" s="244"/>
      <c r="J787" s="240"/>
      <c r="K787" s="240"/>
      <c r="L787" s="245"/>
      <c r="M787" s="246"/>
      <c r="N787" s="247"/>
      <c r="O787" s="247"/>
      <c r="P787" s="247"/>
      <c r="Q787" s="247"/>
      <c r="R787" s="247"/>
      <c r="S787" s="247"/>
      <c r="T787" s="24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9" t="s">
        <v>155</v>
      </c>
      <c r="AU787" s="249" t="s">
        <v>83</v>
      </c>
      <c r="AV787" s="13" t="s">
        <v>83</v>
      </c>
      <c r="AW787" s="13" t="s">
        <v>30</v>
      </c>
      <c r="AX787" s="13" t="s">
        <v>73</v>
      </c>
      <c r="AY787" s="249" t="s">
        <v>147</v>
      </c>
    </row>
    <row r="788" s="15" customFormat="1">
      <c r="A788" s="15"/>
      <c r="B788" s="260"/>
      <c r="C788" s="261"/>
      <c r="D788" s="234" t="s">
        <v>155</v>
      </c>
      <c r="E788" s="262" t="s">
        <v>1</v>
      </c>
      <c r="F788" s="263" t="s">
        <v>163</v>
      </c>
      <c r="G788" s="261"/>
      <c r="H788" s="264">
        <v>63.549999999999997</v>
      </c>
      <c r="I788" s="265"/>
      <c r="J788" s="261"/>
      <c r="K788" s="261"/>
      <c r="L788" s="266"/>
      <c r="M788" s="267"/>
      <c r="N788" s="268"/>
      <c r="O788" s="268"/>
      <c r="P788" s="268"/>
      <c r="Q788" s="268"/>
      <c r="R788" s="268"/>
      <c r="S788" s="268"/>
      <c r="T788" s="269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70" t="s">
        <v>155</v>
      </c>
      <c r="AU788" s="270" t="s">
        <v>83</v>
      </c>
      <c r="AV788" s="15" t="s">
        <v>153</v>
      </c>
      <c r="AW788" s="15" t="s">
        <v>30</v>
      </c>
      <c r="AX788" s="15" t="s">
        <v>81</v>
      </c>
      <c r="AY788" s="270" t="s">
        <v>147</v>
      </c>
    </row>
    <row r="789" s="2" customFormat="1" ht="37.8" customHeight="1">
      <c r="A789" s="38"/>
      <c r="B789" s="39"/>
      <c r="C789" s="220" t="s">
        <v>900</v>
      </c>
      <c r="D789" s="220" t="s">
        <v>149</v>
      </c>
      <c r="E789" s="221" t="s">
        <v>901</v>
      </c>
      <c r="F789" s="222" t="s">
        <v>902</v>
      </c>
      <c r="G789" s="223" t="s">
        <v>223</v>
      </c>
      <c r="H789" s="224">
        <v>68.545000000000002</v>
      </c>
      <c r="I789" s="225"/>
      <c r="J789" s="226">
        <f>ROUND(I789*H789,2)</f>
        <v>0</v>
      </c>
      <c r="K789" s="227"/>
      <c r="L789" s="44"/>
      <c r="M789" s="228" t="s">
        <v>1</v>
      </c>
      <c r="N789" s="229" t="s">
        <v>40</v>
      </c>
      <c r="O789" s="92"/>
      <c r="P789" s="230">
        <f>O789*H789</f>
        <v>0</v>
      </c>
      <c r="Q789" s="230">
        <v>0</v>
      </c>
      <c r="R789" s="230">
        <f>Q789*H789</f>
        <v>0</v>
      </c>
      <c r="S789" s="230">
        <v>0.02</v>
      </c>
      <c r="T789" s="231">
        <f>S789*H789</f>
        <v>1.3709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32" t="s">
        <v>153</v>
      </c>
      <c r="AT789" s="232" t="s">
        <v>149</v>
      </c>
      <c r="AU789" s="232" t="s">
        <v>83</v>
      </c>
      <c r="AY789" s="17" t="s">
        <v>147</v>
      </c>
      <c r="BE789" s="233">
        <f>IF(N789="základní",J789,0)</f>
        <v>0</v>
      </c>
      <c r="BF789" s="233">
        <f>IF(N789="snížená",J789,0)</f>
        <v>0</v>
      </c>
      <c r="BG789" s="233">
        <f>IF(N789="zákl. přenesená",J789,0)</f>
        <v>0</v>
      </c>
      <c r="BH789" s="233">
        <f>IF(N789="sníž. přenesená",J789,0)</f>
        <v>0</v>
      </c>
      <c r="BI789" s="233">
        <f>IF(N789="nulová",J789,0)</f>
        <v>0</v>
      </c>
      <c r="BJ789" s="17" t="s">
        <v>153</v>
      </c>
      <c r="BK789" s="233">
        <f>ROUND(I789*H789,2)</f>
        <v>0</v>
      </c>
      <c r="BL789" s="17" t="s">
        <v>153</v>
      </c>
      <c r="BM789" s="232" t="s">
        <v>903</v>
      </c>
    </row>
    <row r="790" s="2" customFormat="1">
      <c r="A790" s="38"/>
      <c r="B790" s="39"/>
      <c r="C790" s="40"/>
      <c r="D790" s="234" t="s">
        <v>154</v>
      </c>
      <c r="E790" s="40"/>
      <c r="F790" s="235" t="s">
        <v>902</v>
      </c>
      <c r="G790" s="40"/>
      <c r="H790" s="40"/>
      <c r="I790" s="236"/>
      <c r="J790" s="40"/>
      <c r="K790" s="40"/>
      <c r="L790" s="44"/>
      <c r="M790" s="237"/>
      <c r="N790" s="238"/>
      <c r="O790" s="92"/>
      <c r="P790" s="92"/>
      <c r="Q790" s="92"/>
      <c r="R790" s="92"/>
      <c r="S790" s="92"/>
      <c r="T790" s="93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T790" s="17" t="s">
        <v>154</v>
      </c>
      <c r="AU790" s="17" t="s">
        <v>83</v>
      </c>
    </row>
    <row r="791" s="13" customFormat="1">
      <c r="A791" s="13"/>
      <c r="B791" s="239"/>
      <c r="C791" s="240"/>
      <c r="D791" s="234" t="s">
        <v>155</v>
      </c>
      <c r="E791" s="241" t="s">
        <v>1</v>
      </c>
      <c r="F791" s="242" t="s">
        <v>904</v>
      </c>
      <c r="G791" s="240"/>
      <c r="H791" s="243">
        <v>88.884</v>
      </c>
      <c r="I791" s="244"/>
      <c r="J791" s="240"/>
      <c r="K791" s="240"/>
      <c r="L791" s="245"/>
      <c r="M791" s="246"/>
      <c r="N791" s="247"/>
      <c r="O791" s="247"/>
      <c r="P791" s="247"/>
      <c r="Q791" s="247"/>
      <c r="R791" s="247"/>
      <c r="S791" s="247"/>
      <c r="T791" s="24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9" t="s">
        <v>155</v>
      </c>
      <c r="AU791" s="249" t="s">
        <v>83</v>
      </c>
      <c r="AV791" s="13" t="s">
        <v>83</v>
      </c>
      <c r="AW791" s="13" t="s">
        <v>30</v>
      </c>
      <c r="AX791" s="13" t="s">
        <v>73</v>
      </c>
      <c r="AY791" s="249" t="s">
        <v>147</v>
      </c>
    </row>
    <row r="792" s="14" customFormat="1">
      <c r="A792" s="14"/>
      <c r="B792" s="250"/>
      <c r="C792" s="251"/>
      <c r="D792" s="234" t="s">
        <v>155</v>
      </c>
      <c r="E792" s="252" t="s">
        <v>1</v>
      </c>
      <c r="F792" s="253" t="s">
        <v>310</v>
      </c>
      <c r="G792" s="251"/>
      <c r="H792" s="252" t="s">
        <v>1</v>
      </c>
      <c r="I792" s="254"/>
      <c r="J792" s="251"/>
      <c r="K792" s="251"/>
      <c r="L792" s="255"/>
      <c r="M792" s="256"/>
      <c r="N792" s="257"/>
      <c r="O792" s="257"/>
      <c r="P792" s="257"/>
      <c r="Q792" s="257"/>
      <c r="R792" s="257"/>
      <c r="S792" s="257"/>
      <c r="T792" s="258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9" t="s">
        <v>155</v>
      </c>
      <c r="AU792" s="259" t="s">
        <v>83</v>
      </c>
      <c r="AV792" s="14" t="s">
        <v>81</v>
      </c>
      <c r="AW792" s="14" t="s">
        <v>30</v>
      </c>
      <c r="AX792" s="14" t="s">
        <v>73</v>
      </c>
      <c r="AY792" s="259" t="s">
        <v>147</v>
      </c>
    </row>
    <row r="793" s="13" customFormat="1">
      <c r="A793" s="13"/>
      <c r="B793" s="239"/>
      <c r="C793" s="240"/>
      <c r="D793" s="234" t="s">
        <v>155</v>
      </c>
      <c r="E793" s="241" t="s">
        <v>1</v>
      </c>
      <c r="F793" s="242" t="s">
        <v>905</v>
      </c>
      <c r="G793" s="240"/>
      <c r="H793" s="243">
        <v>-20.338999999999999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9" t="s">
        <v>155</v>
      </c>
      <c r="AU793" s="249" t="s">
        <v>83</v>
      </c>
      <c r="AV793" s="13" t="s">
        <v>83</v>
      </c>
      <c r="AW793" s="13" t="s">
        <v>30</v>
      </c>
      <c r="AX793" s="13" t="s">
        <v>73</v>
      </c>
      <c r="AY793" s="249" t="s">
        <v>147</v>
      </c>
    </row>
    <row r="794" s="15" customFormat="1">
      <c r="A794" s="15"/>
      <c r="B794" s="260"/>
      <c r="C794" s="261"/>
      <c r="D794" s="234" t="s">
        <v>155</v>
      </c>
      <c r="E794" s="262" t="s">
        <v>1</v>
      </c>
      <c r="F794" s="263" t="s">
        <v>163</v>
      </c>
      <c r="G794" s="261"/>
      <c r="H794" s="264">
        <v>68.545000000000002</v>
      </c>
      <c r="I794" s="265"/>
      <c r="J794" s="261"/>
      <c r="K794" s="261"/>
      <c r="L794" s="266"/>
      <c r="M794" s="267"/>
      <c r="N794" s="268"/>
      <c r="O794" s="268"/>
      <c r="P794" s="268"/>
      <c r="Q794" s="268"/>
      <c r="R794" s="268"/>
      <c r="S794" s="268"/>
      <c r="T794" s="269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70" t="s">
        <v>155</v>
      </c>
      <c r="AU794" s="270" t="s">
        <v>83</v>
      </c>
      <c r="AV794" s="15" t="s">
        <v>153</v>
      </c>
      <c r="AW794" s="15" t="s">
        <v>30</v>
      </c>
      <c r="AX794" s="15" t="s">
        <v>81</v>
      </c>
      <c r="AY794" s="270" t="s">
        <v>147</v>
      </c>
    </row>
    <row r="795" s="2" customFormat="1" ht="37.8" customHeight="1">
      <c r="A795" s="38"/>
      <c r="B795" s="39"/>
      <c r="C795" s="220" t="s">
        <v>573</v>
      </c>
      <c r="D795" s="220" t="s">
        <v>149</v>
      </c>
      <c r="E795" s="221" t="s">
        <v>906</v>
      </c>
      <c r="F795" s="222" t="s">
        <v>907</v>
      </c>
      <c r="G795" s="223" t="s">
        <v>223</v>
      </c>
      <c r="H795" s="224">
        <v>102.002</v>
      </c>
      <c r="I795" s="225"/>
      <c r="J795" s="226">
        <f>ROUND(I795*H795,2)</f>
        <v>0</v>
      </c>
      <c r="K795" s="227"/>
      <c r="L795" s="44"/>
      <c r="M795" s="228" t="s">
        <v>1</v>
      </c>
      <c r="N795" s="229" t="s">
        <v>40</v>
      </c>
      <c r="O795" s="92"/>
      <c r="P795" s="230">
        <f>O795*H795</f>
        <v>0</v>
      </c>
      <c r="Q795" s="230">
        <v>0</v>
      </c>
      <c r="R795" s="230">
        <f>Q795*H795</f>
        <v>0</v>
      </c>
      <c r="S795" s="230">
        <v>0.045999999999999999</v>
      </c>
      <c r="T795" s="231">
        <f>S795*H795</f>
        <v>4.6920919999999997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32" t="s">
        <v>153</v>
      </c>
      <c r="AT795" s="232" t="s">
        <v>149</v>
      </c>
      <c r="AU795" s="232" t="s">
        <v>83</v>
      </c>
      <c r="AY795" s="17" t="s">
        <v>147</v>
      </c>
      <c r="BE795" s="233">
        <f>IF(N795="základní",J795,0)</f>
        <v>0</v>
      </c>
      <c r="BF795" s="233">
        <f>IF(N795="snížená",J795,0)</f>
        <v>0</v>
      </c>
      <c r="BG795" s="233">
        <f>IF(N795="zákl. přenesená",J795,0)</f>
        <v>0</v>
      </c>
      <c r="BH795" s="233">
        <f>IF(N795="sníž. přenesená",J795,0)</f>
        <v>0</v>
      </c>
      <c r="BI795" s="233">
        <f>IF(N795="nulová",J795,0)</f>
        <v>0</v>
      </c>
      <c r="BJ795" s="17" t="s">
        <v>153</v>
      </c>
      <c r="BK795" s="233">
        <f>ROUND(I795*H795,2)</f>
        <v>0</v>
      </c>
      <c r="BL795" s="17" t="s">
        <v>153</v>
      </c>
      <c r="BM795" s="232" t="s">
        <v>908</v>
      </c>
    </row>
    <row r="796" s="2" customFormat="1">
      <c r="A796" s="38"/>
      <c r="B796" s="39"/>
      <c r="C796" s="40"/>
      <c r="D796" s="234" t="s">
        <v>154</v>
      </c>
      <c r="E796" s="40"/>
      <c r="F796" s="235" t="s">
        <v>907</v>
      </c>
      <c r="G796" s="40"/>
      <c r="H796" s="40"/>
      <c r="I796" s="236"/>
      <c r="J796" s="40"/>
      <c r="K796" s="40"/>
      <c r="L796" s="44"/>
      <c r="M796" s="237"/>
      <c r="N796" s="238"/>
      <c r="O796" s="92"/>
      <c r="P796" s="92"/>
      <c r="Q796" s="92"/>
      <c r="R796" s="92"/>
      <c r="S796" s="92"/>
      <c r="T796" s="93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7" t="s">
        <v>154</v>
      </c>
      <c r="AU796" s="17" t="s">
        <v>83</v>
      </c>
    </row>
    <row r="797" s="13" customFormat="1">
      <c r="A797" s="13"/>
      <c r="B797" s="239"/>
      <c r="C797" s="240"/>
      <c r="D797" s="234" t="s">
        <v>155</v>
      </c>
      <c r="E797" s="241" t="s">
        <v>1</v>
      </c>
      <c r="F797" s="242" t="s">
        <v>909</v>
      </c>
      <c r="G797" s="240"/>
      <c r="H797" s="243">
        <v>122.685</v>
      </c>
      <c r="I797" s="244"/>
      <c r="J797" s="240"/>
      <c r="K797" s="240"/>
      <c r="L797" s="245"/>
      <c r="M797" s="246"/>
      <c r="N797" s="247"/>
      <c r="O797" s="247"/>
      <c r="P797" s="247"/>
      <c r="Q797" s="247"/>
      <c r="R797" s="247"/>
      <c r="S797" s="247"/>
      <c r="T797" s="24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9" t="s">
        <v>155</v>
      </c>
      <c r="AU797" s="249" t="s">
        <v>83</v>
      </c>
      <c r="AV797" s="13" t="s">
        <v>83</v>
      </c>
      <c r="AW797" s="13" t="s">
        <v>30</v>
      </c>
      <c r="AX797" s="13" t="s">
        <v>73</v>
      </c>
      <c r="AY797" s="249" t="s">
        <v>147</v>
      </c>
    </row>
    <row r="798" s="14" customFormat="1">
      <c r="A798" s="14"/>
      <c r="B798" s="250"/>
      <c r="C798" s="251"/>
      <c r="D798" s="234" t="s">
        <v>155</v>
      </c>
      <c r="E798" s="252" t="s">
        <v>1</v>
      </c>
      <c r="F798" s="253" t="s">
        <v>310</v>
      </c>
      <c r="G798" s="251"/>
      <c r="H798" s="252" t="s">
        <v>1</v>
      </c>
      <c r="I798" s="254"/>
      <c r="J798" s="251"/>
      <c r="K798" s="251"/>
      <c r="L798" s="255"/>
      <c r="M798" s="256"/>
      <c r="N798" s="257"/>
      <c r="O798" s="257"/>
      <c r="P798" s="257"/>
      <c r="Q798" s="257"/>
      <c r="R798" s="257"/>
      <c r="S798" s="257"/>
      <c r="T798" s="258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9" t="s">
        <v>155</v>
      </c>
      <c r="AU798" s="259" t="s">
        <v>83</v>
      </c>
      <c r="AV798" s="14" t="s">
        <v>81</v>
      </c>
      <c r="AW798" s="14" t="s">
        <v>30</v>
      </c>
      <c r="AX798" s="14" t="s">
        <v>73</v>
      </c>
      <c r="AY798" s="259" t="s">
        <v>147</v>
      </c>
    </row>
    <row r="799" s="13" customFormat="1">
      <c r="A799" s="13"/>
      <c r="B799" s="239"/>
      <c r="C799" s="240"/>
      <c r="D799" s="234" t="s">
        <v>155</v>
      </c>
      <c r="E799" s="241" t="s">
        <v>1</v>
      </c>
      <c r="F799" s="242" t="s">
        <v>910</v>
      </c>
      <c r="G799" s="240"/>
      <c r="H799" s="243">
        <v>-20.683</v>
      </c>
      <c r="I799" s="244"/>
      <c r="J799" s="240"/>
      <c r="K799" s="240"/>
      <c r="L799" s="245"/>
      <c r="M799" s="246"/>
      <c r="N799" s="247"/>
      <c r="O799" s="247"/>
      <c r="P799" s="247"/>
      <c r="Q799" s="247"/>
      <c r="R799" s="247"/>
      <c r="S799" s="247"/>
      <c r="T799" s="24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9" t="s">
        <v>155</v>
      </c>
      <c r="AU799" s="249" t="s">
        <v>83</v>
      </c>
      <c r="AV799" s="13" t="s">
        <v>83</v>
      </c>
      <c r="AW799" s="13" t="s">
        <v>30</v>
      </c>
      <c r="AX799" s="13" t="s">
        <v>73</v>
      </c>
      <c r="AY799" s="249" t="s">
        <v>147</v>
      </c>
    </row>
    <row r="800" s="15" customFormat="1">
      <c r="A800" s="15"/>
      <c r="B800" s="260"/>
      <c r="C800" s="261"/>
      <c r="D800" s="234" t="s">
        <v>155</v>
      </c>
      <c r="E800" s="262" t="s">
        <v>1</v>
      </c>
      <c r="F800" s="263" t="s">
        <v>163</v>
      </c>
      <c r="G800" s="261"/>
      <c r="H800" s="264">
        <v>102.002</v>
      </c>
      <c r="I800" s="265"/>
      <c r="J800" s="261"/>
      <c r="K800" s="261"/>
      <c r="L800" s="266"/>
      <c r="M800" s="267"/>
      <c r="N800" s="268"/>
      <c r="O800" s="268"/>
      <c r="P800" s="268"/>
      <c r="Q800" s="268"/>
      <c r="R800" s="268"/>
      <c r="S800" s="268"/>
      <c r="T800" s="269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70" t="s">
        <v>155</v>
      </c>
      <c r="AU800" s="270" t="s">
        <v>83</v>
      </c>
      <c r="AV800" s="15" t="s">
        <v>153</v>
      </c>
      <c r="AW800" s="15" t="s">
        <v>30</v>
      </c>
      <c r="AX800" s="15" t="s">
        <v>81</v>
      </c>
      <c r="AY800" s="270" t="s">
        <v>147</v>
      </c>
    </row>
    <row r="801" s="2" customFormat="1" ht="37.8" customHeight="1">
      <c r="A801" s="38"/>
      <c r="B801" s="39"/>
      <c r="C801" s="220" t="s">
        <v>911</v>
      </c>
      <c r="D801" s="220" t="s">
        <v>149</v>
      </c>
      <c r="E801" s="221" t="s">
        <v>912</v>
      </c>
      <c r="F801" s="222" t="s">
        <v>913</v>
      </c>
      <c r="G801" s="223" t="s">
        <v>223</v>
      </c>
      <c r="H801" s="224">
        <v>128.51900000000001</v>
      </c>
      <c r="I801" s="225"/>
      <c r="J801" s="226">
        <f>ROUND(I801*H801,2)</f>
        <v>0</v>
      </c>
      <c r="K801" s="227"/>
      <c r="L801" s="44"/>
      <c r="M801" s="228" t="s">
        <v>1</v>
      </c>
      <c r="N801" s="229" t="s">
        <v>40</v>
      </c>
      <c r="O801" s="92"/>
      <c r="P801" s="230">
        <f>O801*H801</f>
        <v>0</v>
      </c>
      <c r="Q801" s="230">
        <v>0</v>
      </c>
      <c r="R801" s="230">
        <f>Q801*H801</f>
        <v>0</v>
      </c>
      <c r="S801" s="230">
        <v>0.023</v>
      </c>
      <c r="T801" s="231">
        <f>S801*H801</f>
        <v>2.955937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32" t="s">
        <v>153</v>
      </c>
      <c r="AT801" s="232" t="s">
        <v>149</v>
      </c>
      <c r="AU801" s="232" t="s">
        <v>83</v>
      </c>
      <c r="AY801" s="17" t="s">
        <v>147</v>
      </c>
      <c r="BE801" s="233">
        <f>IF(N801="základní",J801,0)</f>
        <v>0</v>
      </c>
      <c r="BF801" s="233">
        <f>IF(N801="snížená",J801,0)</f>
        <v>0</v>
      </c>
      <c r="BG801" s="233">
        <f>IF(N801="zákl. přenesená",J801,0)</f>
        <v>0</v>
      </c>
      <c r="BH801" s="233">
        <f>IF(N801="sníž. přenesená",J801,0)</f>
        <v>0</v>
      </c>
      <c r="BI801" s="233">
        <f>IF(N801="nulová",J801,0)</f>
        <v>0</v>
      </c>
      <c r="BJ801" s="17" t="s">
        <v>153</v>
      </c>
      <c r="BK801" s="233">
        <f>ROUND(I801*H801,2)</f>
        <v>0</v>
      </c>
      <c r="BL801" s="17" t="s">
        <v>153</v>
      </c>
      <c r="BM801" s="232" t="s">
        <v>914</v>
      </c>
    </row>
    <row r="802" s="2" customFormat="1">
      <c r="A802" s="38"/>
      <c r="B802" s="39"/>
      <c r="C802" s="40"/>
      <c r="D802" s="234" t="s">
        <v>154</v>
      </c>
      <c r="E802" s="40"/>
      <c r="F802" s="235" t="s">
        <v>913</v>
      </c>
      <c r="G802" s="40"/>
      <c r="H802" s="40"/>
      <c r="I802" s="236"/>
      <c r="J802" s="40"/>
      <c r="K802" s="40"/>
      <c r="L802" s="44"/>
      <c r="M802" s="237"/>
      <c r="N802" s="238"/>
      <c r="O802" s="92"/>
      <c r="P802" s="92"/>
      <c r="Q802" s="92"/>
      <c r="R802" s="92"/>
      <c r="S802" s="92"/>
      <c r="T802" s="93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T802" s="17" t="s">
        <v>154</v>
      </c>
      <c r="AU802" s="17" t="s">
        <v>83</v>
      </c>
    </row>
    <row r="803" s="13" customFormat="1">
      <c r="A803" s="13"/>
      <c r="B803" s="239"/>
      <c r="C803" s="240"/>
      <c r="D803" s="234" t="s">
        <v>155</v>
      </c>
      <c r="E803" s="241" t="s">
        <v>1</v>
      </c>
      <c r="F803" s="242" t="s">
        <v>472</v>
      </c>
      <c r="G803" s="240"/>
      <c r="H803" s="243">
        <v>120.218</v>
      </c>
      <c r="I803" s="244"/>
      <c r="J803" s="240"/>
      <c r="K803" s="240"/>
      <c r="L803" s="245"/>
      <c r="M803" s="246"/>
      <c r="N803" s="247"/>
      <c r="O803" s="247"/>
      <c r="P803" s="247"/>
      <c r="Q803" s="247"/>
      <c r="R803" s="247"/>
      <c r="S803" s="247"/>
      <c r="T803" s="24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9" t="s">
        <v>155</v>
      </c>
      <c r="AU803" s="249" t="s">
        <v>83</v>
      </c>
      <c r="AV803" s="13" t="s">
        <v>83</v>
      </c>
      <c r="AW803" s="13" t="s">
        <v>30</v>
      </c>
      <c r="AX803" s="13" t="s">
        <v>73</v>
      </c>
      <c r="AY803" s="249" t="s">
        <v>147</v>
      </c>
    </row>
    <row r="804" s="14" customFormat="1">
      <c r="A804" s="14"/>
      <c r="B804" s="250"/>
      <c r="C804" s="251"/>
      <c r="D804" s="234" t="s">
        <v>155</v>
      </c>
      <c r="E804" s="252" t="s">
        <v>1</v>
      </c>
      <c r="F804" s="253" t="s">
        <v>915</v>
      </c>
      <c r="G804" s="251"/>
      <c r="H804" s="252" t="s">
        <v>1</v>
      </c>
      <c r="I804" s="254"/>
      <c r="J804" s="251"/>
      <c r="K804" s="251"/>
      <c r="L804" s="255"/>
      <c r="M804" s="256"/>
      <c r="N804" s="257"/>
      <c r="O804" s="257"/>
      <c r="P804" s="257"/>
      <c r="Q804" s="257"/>
      <c r="R804" s="257"/>
      <c r="S804" s="257"/>
      <c r="T804" s="258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9" t="s">
        <v>155</v>
      </c>
      <c r="AU804" s="259" t="s">
        <v>83</v>
      </c>
      <c r="AV804" s="14" t="s">
        <v>81</v>
      </c>
      <c r="AW804" s="14" t="s">
        <v>30</v>
      </c>
      <c r="AX804" s="14" t="s">
        <v>73</v>
      </c>
      <c r="AY804" s="259" t="s">
        <v>147</v>
      </c>
    </row>
    <row r="805" s="13" customFormat="1">
      <c r="A805" s="13"/>
      <c r="B805" s="239"/>
      <c r="C805" s="240"/>
      <c r="D805" s="234" t="s">
        <v>155</v>
      </c>
      <c r="E805" s="241" t="s">
        <v>1</v>
      </c>
      <c r="F805" s="242" t="s">
        <v>521</v>
      </c>
      <c r="G805" s="240"/>
      <c r="H805" s="243">
        <v>11.395</v>
      </c>
      <c r="I805" s="244"/>
      <c r="J805" s="240"/>
      <c r="K805" s="240"/>
      <c r="L805" s="245"/>
      <c r="M805" s="246"/>
      <c r="N805" s="247"/>
      <c r="O805" s="247"/>
      <c r="P805" s="247"/>
      <c r="Q805" s="247"/>
      <c r="R805" s="247"/>
      <c r="S805" s="247"/>
      <c r="T805" s="24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9" t="s">
        <v>155</v>
      </c>
      <c r="AU805" s="249" t="s">
        <v>83</v>
      </c>
      <c r="AV805" s="13" t="s">
        <v>83</v>
      </c>
      <c r="AW805" s="13" t="s">
        <v>30</v>
      </c>
      <c r="AX805" s="13" t="s">
        <v>73</v>
      </c>
      <c r="AY805" s="249" t="s">
        <v>147</v>
      </c>
    </row>
    <row r="806" s="14" customFormat="1">
      <c r="A806" s="14"/>
      <c r="B806" s="250"/>
      <c r="C806" s="251"/>
      <c r="D806" s="234" t="s">
        <v>155</v>
      </c>
      <c r="E806" s="252" t="s">
        <v>1</v>
      </c>
      <c r="F806" s="253" t="s">
        <v>916</v>
      </c>
      <c r="G806" s="251"/>
      <c r="H806" s="252" t="s">
        <v>1</v>
      </c>
      <c r="I806" s="254"/>
      <c r="J806" s="251"/>
      <c r="K806" s="251"/>
      <c r="L806" s="255"/>
      <c r="M806" s="256"/>
      <c r="N806" s="257"/>
      <c r="O806" s="257"/>
      <c r="P806" s="257"/>
      <c r="Q806" s="257"/>
      <c r="R806" s="257"/>
      <c r="S806" s="257"/>
      <c r="T806" s="258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9" t="s">
        <v>155</v>
      </c>
      <c r="AU806" s="259" t="s">
        <v>83</v>
      </c>
      <c r="AV806" s="14" t="s">
        <v>81</v>
      </c>
      <c r="AW806" s="14" t="s">
        <v>30</v>
      </c>
      <c r="AX806" s="14" t="s">
        <v>73</v>
      </c>
      <c r="AY806" s="259" t="s">
        <v>147</v>
      </c>
    </row>
    <row r="807" s="13" customFormat="1">
      <c r="A807" s="13"/>
      <c r="B807" s="239"/>
      <c r="C807" s="240"/>
      <c r="D807" s="234" t="s">
        <v>155</v>
      </c>
      <c r="E807" s="241" t="s">
        <v>1</v>
      </c>
      <c r="F807" s="242" t="s">
        <v>917</v>
      </c>
      <c r="G807" s="240"/>
      <c r="H807" s="243">
        <v>17.77</v>
      </c>
      <c r="I807" s="244"/>
      <c r="J807" s="240"/>
      <c r="K807" s="240"/>
      <c r="L807" s="245"/>
      <c r="M807" s="246"/>
      <c r="N807" s="247"/>
      <c r="O807" s="247"/>
      <c r="P807" s="247"/>
      <c r="Q807" s="247"/>
      <c r="R807" s="247"/>
      <c r="S807" s="247"/>
      <c r="T807" s="24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9" t="s">
        <v>155</v>
      </c>
      <c r="AU807" s="249" t="s">
        <v>83</v>
      </c>
      <c r="AV807" s="13" t="s">
        <v>83</v>
      </c>
      <c r="AW807" s="13" t="s">
        <v>30</v>
      </c>
      <c r="AX807" s="13" t="s">
        <v>73</v>
      </c>
      <c r="AY807" s="249" t="s">
        <v>147</v>
      </c>
    </row>
    <row r="808" s="14" customFormat="1">
      <c r="A808" s="14"/>
      <c r="B808" s="250"/>
      <c r="C808" s="251"/>
      <c r="D808" s="234" t="s">
        <v>155</v>
      </c>
      <c r="E808" s="252" t="s">
        <v>1</v>
      </c>
      <c r="F808" s="253" t="s">
        <v>310</v>
      </c>
      <c r="G808" s="251"/>
      <c r="H808" s="252" t="s">
        <v>1</v>
      </c>
      <c r="I808" s="254"/>
      <c r="J808" s="251"/>
      <c r="K808" s="251"/>
      <c r="L808" s="255"/>
      <c r="M808" s="256"/>
      <c r="N808" s="257"/>
      <c r="O808" s="257"/>
      <c r="P808" s="257"/>
      <c r="Q808" s="257"/>
      <c r="R808" s="257"/>
      <c r="S808" s="257"/>
      <c r="T808" s="258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9" t="s">
        <v>155</v>
      </c>
      <c r="AU808" s="259" t="s">
        <v>83</v>
      </c>
      <c r="AV808" s="14" t="s">
        <v>81</v>
      </c>
      <c r="AW808" s="14" t="s">
        <v>30</v>
      </c>
      <c r="AX808" s="14" t="s">
        <v>73</v>
      </c>
      <c r="AY808" s="259" t="s">
        <v>147</v>
      </c>
    </row>
    <row r="809" s="13" customFormat="1">
      <c r="A809" s="13"/>
      <c r="B809" s="239"/>
      <c r="C809" s="240"/>
      <c r="D809" s="234" t="s">
        <v>155</v>
      </c>
      <c r="E809" s="241" t="s">
        <v>1</v>
      </c>
      <c r="F809" s="242" t="s">
        <v>918</v>
      </c>
      <c r="G809" s="240"/>
      <c r="H809" s="243">
        <v>-32.033000000000001</v>
      </c>
      <c r="I809" s="244"/>
      <c r="J809" s="240"/>
      <c r="K809" s="240"/>
      <c r="L809" s="245"/>
      <c r="M809" s="246"/>
      <c r="N809" s="247"/>
      <c r="O809" s="247"/>
      <c r="P809" s="247"/>
      <c r="Q809" s="247"/>
      <c r="R809" s="247"/>
      <c r="S809" s="247"/>
      <c r="T809" s="24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9" t="s">
        <v>155</v>
      </c>
      <c r="AU809" s="249" t="s">
        <v>83</v>
      </c>
      <c r="AV809" s="13" t="s">
        <v>83</v>
      </c>
      <c r="AW809" s="13" t="s">
        <v>30</v>
      </c>
      <c r="AX809" s="13" t="s">
        <v>73</v>
      </c>
      <c r="AY809" s="249" t="s">
        <v>147</v>
      </c>
    </row>
    <row r="810" s="14" customFormat="1">
      <c r="A810" s="14"/>
      <c r="B810" s="250"/>
      <c r="C810" s="251"/>
      <c r="D810" s="234" t="s">
        <v>155</v>
      </c>
      <c r="E810" s="252" t="s">
        <v>1</v>
      </c>
      <c r="F810" s="253" t="s">
        <v>474</v>
      </c>
      <c r="G810" s="251"/>
      <c r="H810" s="252" t="s">
        <v>1</v>
      </c>
      <c r="I810" s="254"/>
      <c r="J810" s="251"/>
      <c r="K810" s="251"/>
      <c r="L810" s="255"/>
      <c r="M810" s="256"/>
      <c r="N810" s="257"/>
      <c r="O810" s="257"/>
      <c r="P810" s="257"/>
      <c r="Q810" s="257"/>
      <c r="R810" s="257"/>
      <c r="S810" s="257"/>
      <c r="T810" s="258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9" t="s">
        <v>155</v>
      </c>
      <c r="AU810" s="259" t="s">
        <v>83</v>
      </c>
      <c r="AV810" s="14" t="s">
        <v>81</v>
      </c>
      <c r="AW810" s="14" t="s">
        <v>30</v>
      </c>
      <c r="AX810" s="14" t="s">
        <v>73</v>
      </c>
      <c r="AY810" s="259" t="s">
        <v>147</v>
      </c>
    </row>
    <row r="811" s="13" customFormat="1">
      <c r="A811" s="13"/>
      <c r="B811" s="239"/>
      <c r="C811" s="240"/>
      <c r="D811" s="234" t="s">
        <v>155</v>
      </c>
      <c r="E811" s="241" t="s">
        <v>1</v>
      </c>
      <c r="F811" s="242" t="s">
        <v>919</v>
      </c>
      <c r="G811" s="240"/>
      <c r="H811" s="243">
        <v>11.169000000000001</v>
      </c>
      <c r="I811" s="244"/>
      <c r="J811" s="240"/>
      <c r="K811" s="240"/>
      <c r="L811" s="245"/>
      <c r="M811" s="246"/>
      <c r="N811" s="247"/>
      <c r="O811" s="247"/>
      <c r="P811" s="247"/>
      <c r="Q811" s="247"/>
      <c r="R811" s="247"/>
      <c r="S811" s="247"/>
      <c r="T811" s="24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9" t="s">
        <v>155</v>
      </c>
      <c r="AU811" s="249" t="s">
        <v>83</v>
      </c>
      <c r="AV811" s="13" t="s">
        <v>83</v>
      </c>
      <c r="AW811" s="13" t="s">
        <v>30</v>
      </c>
      <c r="AX811" s="13" t="s">
        <v>73</v>
      </c>
      <c r="AY811" s="249" t="s">
        <v>147</v>
      </c>
    </row>
    <row r="812" s="15" customFormat="1">
      <c r="A812" s="15"/>
      <c r="B812" s="260"/>
      <c r="C812" s="261"/>
      <c r="D812" s="234" t="s">
        <v>155</v>
      </c>
      <c r="E812" s="262" t="s">
        <v>1</v>
      </c>
      <c r="F812" s="263" t="s">
        <v>163</v>
      </c>
      <c r="G812" s="261"/>
      <c r="H812" s="264">
        <v>128.51900000000001</v>
      </c>
      <c r="I812" s="265"/>
      <c r="J812" s="261"/>
      <c r="K812" s="261"/>
      <c r="L812" s="266"/>
      <c r="M812" s="267"/>
      <c r="N812" s="268"/>
      <c r="O812" s="268"/>
      <c r="P812" s="268"/>
      <c r="Q812" s="268"/>
      <c r="R812" s="268"/>
      <c r="S812" s="268"/>
      <c r="T812" s="269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70" t="s">
        <v>155</v>
      </c>
      <c r="AU812" s="270" t="s">
        <v>83</v>
      </c>
      <c r="AV812" s="15" t="s">
        <v>153</v>
      </c>
      <c r="AW812" s="15" t="s">
        <v>30</v>
      </c>
      <c r="AX812" s="15" t="s">
        <v>81</v>
      </c>
      <c r="AY812" s="270" t="s">
        <v>147</v>
      </c>
    </row>
    <row r="813" s="2" customFormat="1" ht="21.75" customHeight="1">
      <c r="A813" s="38"/>
      <c r="B813" s="39"/>
      <c r="C813" s="220" t="s">
        <v>577</v>
      </c>
      <c r="D813" s="220" t="s">
        <v>149</v>
      </c>
      <c r="E813" s="221" t="s">
        <v>920</v>
      </c>
      <c r="F813" s="222" t="s">
        <v>921</v>
      </c>
      <c r="G813" s="223" t="s">
        <v>223</v>
      </c>
      <c r="H813" s="224">
        <v>23.001999999999999</v>
      </c>
      <c r="I813" s="225"/>
      <c r="J813" s="226">
        <f>ROUND(I813*H813,2)</f>
        <v>0</v>
      </c>
      <c r="K813" s="227"/>
      <c r="L813" s="44"/>
      <c r="M813" s="228" t="s">
        <v>1</v>
      </c>
      <c r="N813" s="229" t="s">
        <v>40</v>
      </c>
      <c r="O813" s="92"/>
      <c r="P813" s="230">
        <f>O813*H813</f>
        <v>0</v>
      </c>
      <c r="Q813" s="230">
        <v>0</v>
      </c>
      <c r="R813" s="230">
        <f>Q813*H813</f>
        <v>0</v>
      </c>
      <c r="S813" s="230">
        <v>0.021999999999999999</v>
      </c>
      <c r="T813" s="231">
        <f>S813*H813</f>
        <v>0.50604399999999994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32" t="s">
        <v>153</v>
      </c>
      <c r="AT813" s="232" t="s">
        <v>149</v>
      </c>
      <c r="AU813" s="232" t="s">
        <v>83</v>
      </c>
      <c r="AY813" s="17" t="s">
        <v>147</v>
      </c>
      <c r="BE813" s="233">
        <f>IF(N813="základní",J813,0)</f>
        <v>0</v>
      </c>
      <c r="BF813" s="233">
        <f>IF(N813="snížená",J813,0)</f>
        <v>0</v>
      </c>
      <c r="BG813" s="233">
        <f>IF(N813="zákl. přenesená",J813,0)</f>
        <v>0</v>
      </c>
      <c r="BH813" s="233">
        <f>IF(N813="sníž. přenesená",J813,0)</f>
        <v>0</v>
      </c>
      <c r="BI813" s="233">
        <f>IF(N813="nulová",J813,0)</f>
        <v>0</v>
      </c>
      <c r="BJ813" s="17" t="s">
        <v>153</v>
      </c>
      <c r="BK813" s="233">
        <f>ROUND(I813*H813,2)</f>
        <v>0</v>
      </c>
      <c r="BL813" s="17" t="s">
        <v>153</v>
      </c>
      <c r="BM813" s="232" t="s">
        <v>922</v>
      </c>
    </row>
    <row r="814" s="2" customFormat="1">
      <c r="A814" s="38"/>
      <c r="B814" s="39"/>
      <c r="C814" s="40"/>
      <c r="D814" s="234" t="s">
        <v>154</v>
      </c>
      <c r="E814" s="40"/>
      <c r="F814" s="235" t="s">
        <v>921</v>
      </c>
      <c r="G814" s="40"/>
      <c r="H814" s="40"/>
      <c r="I814" s="236"/>
      <c r="J814" s="40"/>
      <c r="K814" s="40"/>
      <c r="L814" s="44"/>
      <c r="M814" s="237"/>
      <c r="N814" s="238"/>
      <c r="O814" s="92"/>
      <c r="P814" s="92"/>
      <c r="Q814" s="92"/>
      <c r="R814" s="92"/>
      <c r="S814" s="92"/>
      <c r="T814" s="93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T814" s="17" t="s">
        <v>154</v>
      </c>
      <c r="AU814" s="17" t="s">
        <v>83</v>
      </c>
    </row>
    <row r="815" s="13" customFormat="1">
      <c r="A815" s="13"/>
      <c r="B815" s="239"/>
      <c r="C815" s="240"/>
      <c r="D815" s="234" t="s">
        <v>155</v>
      </c>
      <c r="E815" s="241" t="s">
        <v>1</v>
      </c>
      <c r="F815" s="242" t="s">
        <v>923</v>
      </c>
      <c r="G815" s="240"/>
      <c r="H815" s="243">
        <v>23.001999999999999</v>
      </c>
      <c r="I815" s="244"/>
      <c r="J815" s="240"/>
      <c r="K815" s="240"/>
      <c r="L815" s="245"/>
      <c r="M815" s="246"/>
      <c r="N815" s="247"/>
      <c r="O815" s="247"/>
      <c r="P815" s="247"/>
      <c r="Q815" s="247"/>
      <c r="R815" s="247"/>
      <c r="S815" s="247"/>
      <c r="T815" s="24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9" t="s">
        <v>155</v>
      </c>
      <c r="AU815" s="249" t="s">
        <v>83</v>
      </c>
      <c r="AV815" s="13" t="s">
        <v>83</v>
      </c>
      <c r="AW815" s="13" t="s">
        <v>30</v>
      </c>
      <c r="AX815" s="13" t="s">
        <v>73</v>
      </c>
      <c r="AY815" s="249" t="s">
        <v>147</v>
      </c>
    </row>
    <row r="816" s="15" customFormat="1">
      <c r="A816" s="15"/>
      <c r="B816" s="260"/>
      <c r="C816" s="261"/>
      <c r="D816" s="234" t="s">
        <v>155</v>
      </c>
      <c r="E816" s="262" t="s">
        <v>1</v>
      </c>
      <c r="F816" s="263" t="s">
        <v>163</v>
      </c>
      <c r="G816" s="261"/>
      <c r="H816" s="264">
        <v>23.001999999999999</v>
      </c>
      <c r="I816" s="265"/>
      <c r="J816" s="261"/>
      <c r="K816" s="261"/>
      <c r="L816" s="266"/>
      <c r="M816" s="267"/>
      <c r="N816" s="268"/>
      <c r="O816" s="268"/>
      <c r="P816" s="268"/>
      <c r="Q816" s="268"/>
      <c r="R816" s="268"/>
      <c r="S816" s="268"/>
      <c r="T816" s="269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0" t="s">
        <v>155</v>
      </c>
      <c r="AU816" s="270" t="s">
        <v>83</v>
      </c>
      <c r="AV816" s="15" t="s">
        <v>153</v>
      </c>
      <c r="AW816" s="15" t="s">
        <v>30</v>
      </c>
      <c r="AX816" s="15" t="s">
        <v>81</v>
      </c>
      <c r="AY816" s="270" t="s">
        <v>147</v>
      </c>
    </row>
    <row r="817" s="2" customFormat="1" ht="24.15" customHeight="1">
      <c r="A817" s="38"/>
      <c r="B817" s="39"/>
      <c r="C817" s="220" t="s">
        <v>924</v>
      </c>
      <c r="D817" s="220" t="s">
        <v>149</v>
      </c>
      <c r="E817" s="221" t="s">
        <v>925</v>
      </c>
      <c r="F817" s="222" t="s">
        <v>926</v>
      </c>
      <c r="G817" s="223" t="s">
        <v>223</v>
      </c>
      <c r="H817" s="224">
        <v>167.49600000000001</v>
      </c>
      <c r="I817" s="225"/>
      <c r="J817" s="226">
        <f>ROUND(I817*H817,2)</f>
        <v>0</v>
      </c>
      <c r="K817" s="227"/>
      <c r="L817" s="44"/>
      <c r="M817" s="228" t="s">
        <v>1</v>
      </c>
      <c r="N817" s="229" t="s">
        <v>40</v>
      </c>
      <c r="O817" s="92"/>
      <c r="P817" s="230">
        <f>O817*H817</f>
        <v>0</v>
      </c>
      <c r="Q817" s="230">
        <v>0</v>
      </c>
      <c r="R817" s="230">
        <f>Q817*H817</f>
        <v>0</v>
      </c>
      <c r="S817" s="230">
        <v>0</v>
      </c>
      <c r="T817" s="231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32" t="s">
        <v>153</v>
      </c>
      <c r="AT817" s="232" t="s">
        <v>149</v>
      </c>
      <c r="AU817" s="232" t="s">
        <v>83</v>
      </c>
      <c r="AY817" s="17" t="s">
        <v>147</v>
      </c>
      <c r="BE817" s="233">
        <f>IF(N817="základní",J817,0)</f>
        <v>0</v>
      </c>
      <c r="BF817" s="233">
        <f>IF(N817="snížená",J817,0)</f>
        <v>0</v>
      </c>
      <c r="BG817" s="233">
        <f>IF(N817="zákl. přenesená",J817,0)</f>
        <v>0</v>
      </c>
      <c r="BH817" s="233">
        <f>IF(N817="sníž. přenesená",J817,0)</f>
        <v>0</v>
      </c>
      <c r="BI817" s="233">
        <f>IF(N817="nulová",J817,0)</f>
        <v>0</v>
      </c>
      <c r="BJ817" s="17" t="s">
        <v>153</v>
      </c>
      <c r="BK817" s="233">
        <f>ROUND(I817*H817,2)</f>
        <v>0</v>
      </c>
      <c r="BL817" s="17" t="s">
        <v>153</v>
      </c>
      <c r="BM817" s="232" t="s">
        <v>927</v>
      </c>
    </row>
    <row r="818" s="2" customFormat="1">
      <c r="A818" s="38"/>
      <c r="B818" s="39"/>
      <c r="C818" s="40"/>
      <c r="D818" s="234" t="s">
        <v>154</v>
      </c>
      <c r="E818" s="40"/>
      <c r="F818" s="235" t="s">
        <v>926</v>
      </c>
      <c r="G818" s="40"/>
      <c r="H818" s="40"/>
      <c r="I818" s="236"/>
      <c r="J818" s="40"/>
      <c r="K818" s="40"/>
      <c r="L818" s="44"/>
      <c r="M818" s="237"/>
      <c r="N818" s="238"/>
      <c r="O818" s="92"/>
      <c r="P818" s="92"/>
      <c r="Q818" s="92"/>
      <c r="R818" s="92"/>
      <c r="S818" s="92"/>
      <c r="T818" s="93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T818" s="17" t="s">
        <v>154</v>
      </c>
      <c r="AU818" s="17" t="s">
        <v>83</v>
      </c>
    </row>
    <row r="819" s="13" customFormat="1">
      <c r="A819" s="13"/>
      <c r="B819" s="239"/>
      <c r="C819" s="240"/>
      <c r="D819" s="234" t="s">
        <v>155</v>
      </c>
      <c r="E819" s="241" t="s">
        <v>1</v>
      </c>
      <c r="F819" s="242" t="s">
        <v>928</v>
      </c>
      <c r="G819" s="240"/>
      <c r="H819" s="243">
        <v>127.16200000000001</v>
      </c>
      <c r="I819" s="244"/>
      <c r="J819" s="240"/>
      <c r="K819" s="240"/>
      <c r="L819" s="245"/>
      <c r="M819" s="246"/>
      <c r="N819" s="247"/>
      <c r="O819" s="247"/>
      <c r="P819" s="247"/>
      <c r="Q819" s="247"/>
      <c r="R819" s="247"/>
      <c r="S819" s="247"/>
      <c r="T819" s="24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9" t="s">
        <v>155</v>
      </c>
      <c r="AU819" s="249" t="s">
        <v>83</v>
      </c>
      <c r="AV819" s="13" t="s">
        <v>83</v>
      </c>
      <c r="AW819" s="13" t="s">
        <v>30</v>
      </c>
      <c r="AX819" s="13" t="s">
        <v>73</v>
      </c>
      <c r="AY819" s="249" t="s">
        <v>147</v>
      </c>
    </row>
    <row r="820" s="14" customFormat="1">
      <c r="A820" s="14"/>
      <c r="B820" s="250"/>
      <c r="C820" s="251"/>
      <c r="D820" s="234" t="s">
        <v>155</v>
      </c>
      <c r="E820" s="252" t="s">
        <v>1</v>
      </c>
      <c r="F820" s="253" t="s">
        <v>915</v>
      </c>
      <c r="G820" s="251"/>
      <c r="H820" s="252" t="s">
        <v>1</v>
      </c>
      <c r="I820" s="254"/>
      <c r="J820" s="251"/>
      <c r="K820" s="251"/>
      <c r="L820" s="255"/>
      <c r="M820" s="256"/>
      <c r="N820" s="257"/>
      <c r="O820" s="257"/>
      <c r="P820" s="257"/>
      <c r="Q820" s="257"/>
      <c r="R820" s="257"/>
      <c r="S820" s="257"/>
      <c r="T820" s="258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9" t="s">
        <v>155</v>
      </c>
      <c r="AU820" s="259" t="s">
        <v>83</v>
      </c>
      <c r="AV820" s="14" t="s">
        <v>81</v>
      </c>
      <c r="AW820" s="14" t="s">
        <v>30</v>
      </c>
      <c r="AX820" s="14" t="s">
        <v>73</v>
      </c>
      <c r="AY820" s="259" t="s">
        <v>147</v>
      </c>
    </row>
    <row r="821" s="13" customFormat="1">
      <c r="A821" s="13"/>
      <c r="B821" s="239"/>
      <c r="C821" s="240"/>
      <c r="D821" s="234" t="s">
        <v>155</v>
      </c>
      <c r="E821" s="241" t="s">
        <v>1</v>
      </c>
      <c r="F821" s="242" t="s">
        <v>521</v>
      </c>
      <c r="G821" s="240"/>
      <c r="H821" s="243">
        <v>11.395</v>
      </c>
      <c r="I821" s="244"/>
      <c r="J821" s="240"/>
      <c r="K821" s="240"/>
      <c r="L821" s="245"/>
      <c r="M821" s="246"/>
      <c r="N821" s="247"/>
      <c r="O821" s="247"/>
      <c r="P821" s="247"/>
      <c r="Q821" s="247"/>
      <c r="R821" s="247"/>
      <c r="S821" s="247"/>
      <c r="T821" s="24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9" t="s">
        <v>155</v>
      </c>
      <c r="AU821" s="249" t="s">
        <v>83</v>
      </c>
      <c r="AV821" s="13" t="s">
        <v>83</v>
      </c>
      <c r="AW821" s="13" t="s">
        <v>30</v>
      </c>
      <c r="AX821" s="13" t="s">
        <v>73</v>
      </c>
      <c r="AY821" s="249" t="s">
        <v>147</v>
      </c>
    </row>
    <row r="822" s="14" customFormat="1">
      <c r="A822" s="14"/>
      <c r="B822" s="250"/>
      <c r="C822" s="251"/>
      <c r="D822" s="234" t="s">
        <v>155</v>
      </c>
      <c r="E822" s="252" t="s">
        <v>1</v>
      </c>
      <c r="F822" s="253" t="s">
        <v>916</v>
      </c>
      <c r="G822" s="251"/>
      <c r="H822" s="252" t="s">
        <v>1</v>
      </c>
      <c r="I822" s="254"/>
      <c r="J822" s="251"/>
      <c r="K822" s="251"/>
      <c r="L822" s="255"/>
      <c r="M822" s="256"/>
      <c r="N822" s="257"/>
      <c r="O822" s="257"/>
      <c r="P822" s="257"/>
      <c r="Q822" s="257"/>
      <c r="R822" s="257"/>
      <c r="S822" s="257"/>
      <c r="T822" s="258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9" t="s">
        <v>155</v>
      </c>
      <c r="AU822" s="259" t="s">
        <v>83</v>
      </c>
      <c r="AV822" s="14" t="s">
        <v>81</v>
      </c>
      <c r="AW822" s="14" t="s">
        <v>30</v>
      </c>
      <c r="AX822" s="14" t="s">
        <v>73</v>
      </c>
      <c r="AY822" s="259" t="s">
        <v>147</v>
      </c>
    </row>
    <row r="823" s="13" customFormat="1">
      <c r="A823" s="13"/>
      <c r="B823" s="239"/>
      <c r="C823" s="240"/>
      <c r="D823" s="234" t="s">
        <v>155</v>
      </c>
      <c r="E823" s="241" t="s">
        <v>1</v>
      </c>
      <c r="F823" s="242" t="s">
        <v>917</v>
      </c>
      <c r="G823" s="240"/>
      <c r="H823" s="243">
        <v>17.77</v>
      </c>
      <c r="I823" s="244"/>
      <c r="J823" s="240"/>
      <c r="K823" s="240"/>
      <c r="L823" s="245"/>
      <c r="M823" s="246"/>
      <c r="N823" s="247"/>
      <c r="O823" s="247"/>
      <c r="P823" s="247"/>
      <c r="Q823" s="247"/>
      <c r="R823" s="247"/>
      <c r="S823" s="247"/>
      <c r="T823" s="24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9" t="s">
        <v>155</v>
      </c>
      <c r="AU823" s="249" t="s">
        <v>83</v>
      </c>
      <c r="AV823" s="13" t="s">
        <v>83</v>
      </c>
      <c r="AW823" s="13" t="s">
        <v>30</v>
      </c>
      <c r="AX823" s="13" t="s">
        <v>73</v>
      </c>
      <c r="AY823" s="249" t="s">
        <v>147</v>
      </c>
    </row>
    <row r="824" s="14" customFormat="1">
      <c r="A824" s="14"/>
      <c r="B824" s="250"/>
      <c r="C824" s="251"/>
      <c r="D824" s="234" t="s">
        <v>155</v>
      </c>
      <c r="E824" s="252" t="s">
        <v>1</v>
      </c>
      <c r="F824" s="253" t="s">
        <v>474</v>
      </c>
      <c r="G824" s="251"/>
      <c r="H824" s="252" t="s">
        <v>1</v>
      </c>
      <c r="I824" s="254"/>
      <c r="J824" s="251"/>
      <c r="K824" s="251"/>
      <c r="L824" s="255"/>
      <c r="M824" s="256"/>
      <c r="N824" s="257"/>
      <c r="O824" s="257"/>
      <c r="P824" s="257"/>
      <c r="Q824" s="257"/>
      <c r="R824" s="257"/>
      <c r="S824" s="257"/>
      <c r="T824" s="258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9" t="s">
        <v>155</v>
      </c>
      <c r="AU824" s="259" t="s">
        <v>83</v>
      </c>
      <c r="AV824" s="14" t="s">
        <v>81</v>
      </c>
      <c r="AW824" s="14" t="s">
        <v>30</v>
      </c>
      <c r="AX824" s="14" t="s">
        <v>73</v>
      </c>
      <c r="AY824" s="259" t="s">
        <v>147</v>
      </c>
    </row>
    <row r="825" s="13" customFormat="1">
      <c r="A825" s="13"/>
      <c r="B825" s="239"/>
      <c r="C825" s="240"/>
      <c r="D825" s="234" t="s">
        <v>155</v>
      </c>
      <c r="E825" s="241" t="s">
        <v>1</v>
      </c>
      <c r="F825" s="242" t="s">
        <v>919</v>
      </c>
      <c r="G825" s="240"/>
      <c r="H825" s="243">
        <v>11.169000000000001</v>
      </c>
      <c r="I825" s="244"/>
      <c r="J825" s="240"/>
      <c r="K825" s="240"/>
      <c r="L825" s="245"/>
      <c r="M825" s="246"/>
      <c r="N825" s="247"/>
      <c r="O825" s="247"/>
      <c r="P825" s="247"/>
      <c r="Q825" s="247"/>
      <c r="R825" s="247"/>
      <c r="S825" s="247"/>
      <c r="T825" s="24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9" t="s">
        <v>155</v>
      </c>
      <c r="AU825" s="249" t="s">
        <v>83</v>
      </c>
      <c r="AV825" s="13" t="s">
        <v>83</v>
      </c>
      <c r="AW825" s="13" t="s">
        <v>30</v>
      </c>
      <c r="AX825" s="13" t="s">
        <v>73</v>
      </c>
      <c r="AY825" s="249" t="s">
        <v>147</v>
      </c>
    </row>
    <row r="826" s="15" customFormat="1">
      <c r="A826" s="15"/>
      <c r="B826" s="260"/>
      <c r="C826" s="261"/>
      <c r="D826" s="234" t="s">
        <v>155</v>
      </c>
      <c r="E826" s="262" t="s">
        <v>1</v>
      </c>
      <c r="F826" s="263" t="s">
        <v>163</v>
      </c>
      <c r="G826" s="261"/>
      <c r="H826" s="264">
        <v>167.49600000000001</v>
      </c>
      <c r="I826" s="265"/>
      <c r="J826" s="261"/>
      <c r="K826" s="261"/>
      <c r="L826" s="266"/>
      <c r="M826" s="267"/>
      <c r="N826" s="268"/>
      <c r="O826" s="268"/>
      <c r="P826" s="268"/>
      <c r="Q826" s="268"/>
      <c r="R826" s="268"/>
      <c r="S826" s="268"/>
      <c r="T826" s="269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70" t="s">
        <v>155</v>
      </c>
      <c r="AU826" s="270" t="s">
        <v>83</v>
      </c>
      <c r="AV826" s="15" t="s">
        <v>153</v>
      </c>
      <c r="AW826" s="15" t="s">
        <v>30</v>
      </c>
      <c r="AX826" s="15" t="s">
        <v>81</v>
      </c>
      <c r="AY826" s="270" t="s">
        <v>147</v>
      </c>
    </row>
    <row r="827" s="2" customFormat="1" ht="24.15" customHeight="1">
      <c r="A827" s="38"/>
      <c r="B827" s="39"/>
      <c r="C827" s="220" t="s">
        <v>580</v>
      </c>
      <c r="D827" s="220" t="s">
        <v>149</v>
      </c>
      <c r="E827" s="221" t="s">
        <v>929</v>
      </c>
      <c r="F827" s="222" t="s">
        <v>930</v>
      </c>
      <c r="G827" s="223" t="s">
        <v>223</v>
      </c>
      <c r="H827" s="224">
        <v>6.944</v>
      </c>
      <c r="I827" s="225"/>
      <c r="J827" s="226">
        <f>ROUND(I827*H827,2)</f>
        <v>0</v>
      </c>
      <c r="K827" s="227"/>
      <c r="L827" s="44"/>
      <c r="M827" s="228" t="s">
        <v>1</v>
      </c>
      <c r="N827" s="229" t="s">
        <v>40</v>
      </c>
      <c r="O827" s="92"/>
      <c r="P827" s="230">
        <f>O827*H827</f>
        <v>0</v>
      </c>
      <c r="Q827" s="230">
        <v>0.048000000000000001</v>
      </c>
      <c r="R827" s="230">
        <f>Q827*H827</f>
        <v>0.333312</v>
      </c>
      <c r="S827" s="230">
        <v>0.048000000000000001</v>
      </c>
      <c r="T827" s="231">
        <f>S827*H827</f>
        <v>0.333312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32" t="s">
        <v>153</v>
      </c>
      <c r="AT827" s="232" t="s">
        <v>149</v>
      </c>
      <c r="AU827" s="232" t="s">
        <v>83</v>
      </c>
      <c r="AY827" s="17" t="s">
        <v>147</v>
      </c>
      <c r="BE827" s="233">
        <f>IF(N827="základní",J827,0)</f>
        <v>0</v>
      </c>
      <c r="BF827" s="233">
        <f>IF(N827="snížená",J827,0)</f>
        <v>0</v>
      </c>
      <c r="BG827" s="233">
        <f>IF(N827="zákl. přenesená",J827,0)</f>
        <v>0</v>
      </c>
      <c r="BH827" s="233">
        <f>IF(N827="sníž. přenesená",J827,0)</f>
        <v>0</v>
      </c>
      <c r="BI827" s="233">
        <f>IF(N827="nulová",J827,0)</f>
        <v>0</v>
      </c>
      <c r="BJ827" s="17" t="s">
        <v>153</v>
      </c>
      <c r="BK827" s="233">
        <f>ROUND(I827*H827,2)</f>
        <v>0</v>
      </c>
      <c r="BL827" s="17" t="s">
        <v>153</v>
      </c>
      <c r="BM827" s="232" t="s">
        <v>931</v>
      </c>
    </row>
    <row r="828" s="2" customFormat="1">
      <c r="A828" s="38"/>
      <c r="B828" s="39"/>
      <c r="C828" s="40"/>
      <c r="D828" s="234" t="s">
        <v>154</v>
      </c>
      <c r="E828" s="40"/>
      <c r="F828" s="235" t="s">
        <v>930</v>
      </c>
      <c r="G828" s="40"/>
      <c r="H828" s="40"/>
      <c r="I828" s="236"/>
      <c r="J828" s="40"/>
      <c r="K828" s="40"/>
      <c r="L828" s="44"/>
      <c r="M828" s="237"/>
      <c r="N828" s="238"/>
      <c r="O828" s="92"/>
      <c r="P828" s="92"/>
      <c r="Q828" s="92"/>
      <c r="R828" s="92"/>
      <c r="S828" s="92"/>
      <c r="T828" s="93"/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T828" s="17" t="s">
        <v>154</v>
      </c>
      <c r="AU828" s="17" t="s">
        <v>83</v>
      </c>
    </row>
    <row r="829" s="14" customFormat="1">
      <c r="A829" s="14"/>
      <c r="B829" s="250"/>
      <c r="C829" s="251"/>
      <c r="D829" s="234" t="s">
        <v>155</v>
      </c>
      <c r="E829" s="252" t="s">
        <v>1</v>
      </c>
      <c r="F829" s="253" t="s">
        <v>476</v>
      </c>
      <c r="G829" s="251"/>
      <c r="H829" s="252" t="s">
        <v>1</v>
      </c>
      <c r="I829" s="254"/>
      <c r="J829" s="251"/>
      <c r="K829" s="251"/>
      <c r="L829" s="255"/>
      <c r="M829" s="256"/>
      <c r="N829" s="257"/>
      <c r="O829" s="257"/>
      <c r="P829" s="257"/>
      <c r="Q829" s="257"/>
      <c r="R829" s="257"/>
      <c r="S829" s="257"/>
      <c r="T829" s="258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9" t="s">
        <v>155</v>
      </c>
      <c r="AU829" s="259" t="s">
        <v>83</v>
      </c>
      <c r="AV829" s="14" t="s">
        <v>81</v>
      </c>
      <c r="AW829" s="14" t="s">
        <v>30</v>
      </c>
      <c r="AX829" s="14" t="s">
        <v>73</v>
      </c>
      <c r="AY829" s="259" t="s">
        <v>147</v>
      </c>
    </row>
    <row r="830" s="13" customFormat="1">
      <c r="A830" s="13"/>
      <c r="B830" s="239"/>
      <c r="C830" s="240"/>
      <c r="D830" s="234" t="s">
        <v>155</v>
      </c>
      <c r="E830" s="241" t="s">
        <v>1</v>
      </c>
      <c r="F830" s="242" t="s">
        <v>932</v>
      </c>
      <c r="G830" s="240"/>
      <c r="H830" s="243">
        <v>6.944</v>
      </c>
      <c r="I830" s="244"/>
      <c r="J830" s="240"/>
      <c r="K830" s="240"/>
      <c r="L830" s="245"/>
      <c r="M830" s="246"/>
      <c r="N830" s="247"/>
      <c r="O830" s="247"/>
      <c r="P830" s="247"/>
      <c r="Q830" s="247"/>
      <c r="R830" s="247"/>
      <c r="S830" s="247"/>
      <c r="T830" s="24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9" t="s">
        <v>155</v>
      </c>
      <c r="AU830" s="249" t="s">
        <v>83</v>
      </c>
      <c r="AV830" s="13" t="s">
        <v>83</v>
      </c>
      <c r="AW830" s="13" t="s">
        <v>30</v>
      </c>
      <c r="AX830" s="13" t="s">
        <v>73</v>
      </c>
      <c r="AY830" s="249" t="s">
        <v>147</v>
      </c>
    </row>
    <row r="831" s="15" customFormat="1">
      <c r="A831" s="15"/>
      <c r="B831" s="260"/>
      <c r="C831" s="261"/>
      <c r="D831" s="234" t="s">
        <v>155</v>
      </c>
      <c r="E831" s="262" t="s">
        <v>1</v>
      </c>
      <c r="F831" s="263" t="s">
        <v>163</v>
      </c>
      <c r="G831" s="261"/>
      <c r="H831" s="264">
        <v>6.944</v>
      </c>
      <c r="I831" s="265"/>
      <c r="J831" s="261"/>
      <c r="K831" s="261"/>
      <c r="L831" s="266"/>
      <c r="M831" s="267"/>
      <c r="N831" s="268"/>
      <c r="O831" s="268"/>
      <c r="P831" s="268"/>
      <c r="Q831" s="268"/>
      <c r="R831" s="268"/>
      <c r="S831" s="268"/>
      <c r="T831" s="269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0" t="s">
        <v>155</v>
      </c>
      <c r="AU831" s="270" t="s">
        <v>83</v>
      </c>
      <c r="AV831" s="15" t="s">
        <v>153</v>
      </c>
      <c r="AW831" s="15" t="s">
        <v>30</v>
      </c>
      <c r="AX831" s="15" t="s">
        <v>81</v>
      </c>
      <c r="AY831" s="270" t="s">
        <v>147</v>
      </c>
    </row>
    <row r="832" s="2" customFormat="1" ht="24.15" customHeight="1">
      <c r="A832" s="38"/>
      <c r="B832" s="39"/>
      <c r="C832" s="220" t="s">
        <v>933</v>
      </c>
      <c r="D832" s="220" t="s">
        <v>149</v>
      </c>
      <c r="E832" s="221" t="s">
        <v>934</v>
      </c>
      <c r="F832" s="222" t="s">
        <v>935</v>
      </c>
      <c r="G832" s="223" t="s">
        <v>223</v>
      </c>
      <c r="H832" s="224">
        <v>6.944</v>
      </c>
      <c r="I832" s="225"/>
      <c r="J832" s="226">
        <f>ROUND(I832*H832,2)</f>
        <v>0</v>
      </c>
      <c r="K832" s="227"/>
      <c r="L832" s="44"/>
      <c r="M832" s="228" t="s">
        <v>1</v>
      </c>
      <c r="N832" s="229" t="s">
        <v>40</v>
      </c>
      <c r="O832" s="92"/>
      <c r="P832" s="230">
        <f>O832*H832</f>
        <v>0</v>
      </c>
      <c r="Q832" s="230">
        <v>0</v>
      </c>
      <c r="R832" s="230">
        <f>Q832*H832</f>
        <v>0</v>
      </c>
      <c r="S832" s="230">
        <v>0</v>
      </c>
      <c r="T832" s="231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32" t="s">
        <v>153</v>
      </c>
      <c r="AT832" s="232" t="s">
        <v>149</v>
      </c>
      <c r="AU832" s="232" t="s">
        <v>83</v>
      </c>
      <c r="AY832" s="17" t="s">
        <v>147</v>
      </c>
      <c r="BE832" s="233">
        <f>IF(N832="základní",J832,0)</f>
        <v>0</v>
      </c>
      <c r="BF832" s="233">
        <f>IF(N832="snížená",J832,0)</f>
        <v>0</v>
      </c>
      <c r="BG832" s="233">
        <f>IF(N832="zákl. přenesená",J832,0)</f>
        <v>0</v>
      </c>
      <c r="BH832" s="233">
        <f>IF(N832="sníž. přenesená",J832,0)</f>
        <v>0</v>
      </c>
      <c r="BI832" s="233">
        <f>IF(N832="nulová",J832,0)</f>
        <v>0</v>
      </c>
      <c r="BJ832" s="17" t="s">
        <v>153</v>
      </c>
      <c r="BK832" s="233">
        <f>ROUND(I832*H832,2)</f>
        <v>0</v>
      </c>
      <c r="BL832" s="17" t="s">
        <v>153</v>
      </c>
      <c r="BM832" s="232" t="s">
        <v>936</v>
      </c>
    </row>
    <row r="833" s="2" customFormat="1">
      <c r="A833" s="38"/>
      <c r="B833" s="39"/>
      <c r="C833" s="40"/>
      <c r="D833" s="234" t="s">
        <v>154</v>
      </c>
      <c r="E833" s="40"/>
      <c r="F833" s="235" t="s">
        <v>935</v>
      </c>
      <c r="G833" s="40"/>
      <c r="H833" s="40"/>
      <c r="I833" s="236"/>
      <c r="J833" s="40"/>
      <c r="K833" s="40"/>
      <c r="L833" s="44"/>
      <c r="M833" s="237"/>
      <c r="N833" s="238"/>
      <c r="O833" s="92"/>
      <c r="P833" s="92"/>
      <c r="Q833" s="92"/>
      <c r="R833" s="92"/>
      <c r="S833" s="92"/>
      <c r="T833" s="93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17" t="s">
        <v>154</v>
      </c>
      <c r="AU833" s="17" t="s">
        <v>83</v>
      </c>
    </row>
    <row r="834" s="12" customFormat="1" ht="22.8" customHeight="1">
      <c r="A834" s="12"/>
      <c r="B834" s="204"/>
      <c r="C834" s="205"/>
      <c r="D834" s="206" t="s">
        <v>72</v>
      </c>
      <c r="E834" s="218" t="s">
        <v>937</v>
      </c>
      <c r="F834" s="218" t="s">
        <v>938</v>
      </c>
      <c r="G834" s="205"/>
      <c r="H834" s="205"/>
      <c r="I834" s="208"/>
      <c r="J834" s="219">
        <f>BK834</f>
        <v>0</v>
      </c>
      <c r="K834" s="205"/>
      <c r="L834" s="210"/>
      <c r="M834" s="211"/>
      <c r="N834" s="212"/>
      <c r="O834" s="212"/>
      <c r="P834" s="213">
        <f>SUM(P835:P850)</f>
        <v>0</v>
      </c>
      <c r="Q834" s="212"/>
      <c r="R834" s="213">
        <f>SUM(R835:R850)</f>
        <v>0</v>
      </c>
      <c r="S834" s="212"/>
      <c r="T834" s="214">
        <f>SUM(T835:T850)</f>
        <v>1.5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15" t="s">
        <v>81</v>
      </c>
      <c r="AT834" s="216" t="s">
        <v>72</v>
      </c>
      <c r="AU834" s="216" t="s">
        <v>81</v>
      </c>
      <c r="AY834" s="215" t="s">
        <v>147</v>
      </c>
      <c r="BK834" s="217">
        <f>SUM(BK835:BK850)</f>
        <v>0</v>
      </c>
    </row>
    <row r="835" s="2" customFormat="1" ht="24.15" customHeight="1">
      <c r="A835" s="38"/>
      <c r="B835" s="39"/>
      <c r="C835" s="220" t="s">
        <v>585</v>
      </c>
      <c r="D835" s="220" t="s">
        <v>149</v>
      </c>
      <c r="E835" s="221" t="s">
        <v>939</v>
      </c>
      <c r="F835" s="222" t="s">
        <v>940</v>
      </c>
      <c r="G835" s="223" t="s">
        <v>170</v>
      </c>
      <c r="H835" s="224">
        <v>1</v>
      </c>
      <c r="I835" s="225"/>
      <c r="J835" s="226">
        <f>ROUND(I835*H835,2)</f>
        <v>0</v>
      </c>
      <c r="K835" s="227"/>
      <c r="L835" s="44"/>
      <c r="M835" s="228" t="s">
        <v>1</v>
      </c>
      <c r="N835" s="229" t="s">
        <v>40</v>
      </c>
      <c r="O835" s="92"/>
      <c r="P835" s="230">
        <f>O835*H835</f>
        <v>0</v>
      </c>
      <c r="Q835" s="230">
        <v>0</v>
      </c>
      <c r="R835" s="230">
        <f>Q835*H835</f>
        <v>0</v>
      </c>
      <c r="S835" s="230">
        <v>1.5</v>
      </c>
      <c r="T835" s="231">
        <f>S835*H835</f>
        <v>1.5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32" t="s">
        <v>153</v>
      </c>
      <c r="AT835" s="232" t="s">
        <v>149</v>
      </c>
      <c r="AU835" s="232" t="s">
        <v>83</v>
      </c>
      <c r="AY835" s="17" t="s">
        <v>147</v>
      </c>
      <c r="BE835" s="233">
        <f>IF(N835="základní",J835,0)</f>
        <v>0</v>
      </c>
      <c r="BF835" s="233">
        <f>IF(N835="snížená",J835,0)</f>
        <v>0</v>
      </c>
      <c r="BG835" s="233">
        <f>IF(N835="zákl. přenesená",J835,0)</f>
        <v>0</v>
      </c>
      <c r="BH835" s="233">
        <f>IF(N835="sníž. přenesená",J835,0)</f>
        <v>0</v>
      </c>
      <c r="BI835" s="233">
        <f>IF(N835="nulová",J835,0)</f>
        <v>0</v>
      </c>
      <c r="BJ835" s="17" t="s">
        <v>153</v>
      </c>
      <c r="BK835" s="233">
        <f>ROUND(I835*H835,2)</f>
        <v>0</v>
      </c>
      <c r="BL835" s="17" t="s">
        <v>153</v>
      </c>
      <c r="BM835" s="232" t="s">
        <v>941</v>
      </c>
    </row>
    <row r="836" s="2" customFormat="1">
      <c r="A836" s="38"/>
      <c r="B836" s="39"/>
      <c r="C836" s="40"/>
      <c r="D836" s="234" t="s">
        <v>154</v>
      </c>
      <c r="E836" s="40"/>
      <c r="F836" s="235" t="s">
        <v>940</v>
      </c>
      <c r="G836" s="40"/>
      <c r="H836" s="40"/>
      <c r="I836" s="236"/>
      <c r="J836" s="40"/>
      <c r="K836" s="40"/>
      <c r="L836" s="44"/>
      <c r="M836" s="237"/>
      <c r="N836" s="238"/>
      <c r="O836" s="92"/>
      <c r="P836" s="92"/>
      <c r="Q836" s="92"/>
      <c r="R836" s="92"/>
      <c r="S836" s="92"/>
      <c r="T836" s="93"/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T836" s="17" t="s">
        <v>154</v>
      </c>
      <c r="AU836" s="17" t="s">
        <v>83</v>
      </c>
    </row>
    <row r="837" s="2" customFormat="1" ht="33" customHeight="1">
      <c r="A837" s="38"/>
      <c r="B837" s="39"/>
      <c r="C837" s="220" t="s">
        <v>942</v>
      </c>
      <c r="D837" s="220" t="s">
        <v>149</v>
      </c>
      <c r="E837" s="221" t="s">
        <v>943</v>
      </c>
      <c r="F837" s="222" t="s">
        <v>944</v>
      </c>
      <c r="G837" s="223" t="s">
        <v>236</v>
      </c>
      <c r="H837" s="224">
        <v>63.491999999999997</v>
      </c>
      <c r="I837" s="225"/>
      <c r="J837" s="226">
        <f>ROUND(I837*H837,2)</f>
        <v>0</v>
      </c>
      <c r="K837" s="227"/>
      <c r="L837" s="44"/>
      <c r="M837" s="228" t="s">
        <v>1</v>
      </c>
      <c r="N837" s="229" t="s">
        <v>40</v>
      </c>
      <c r="O837" s="92"/>
      <c r="P837" s="230">
        <f>O837*H837</f>
        <v>0</v>
      </c>
      <c r="Q837" s="230">
        <v>0</v>
      </c>
      <c r="R837" s="230">
        <f>Q837*H837</f>
        <v>0</v>
      </c>
      <c r="S837" s="230">
        <v>0</v>
      </c>
      <c r="T837" s="231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32" t="s">
        <v>153</v>
      </c>
      <c r="AT837" s="232" t="s">
        <v>149</v>
      </c>
      <c r="AU837" s="232" t="s">
        <v>83</v>
      </c>
      <c r="AY837" s="17" t="s">
        <v>147</v>
      </c>
      <c r="BE837" s="233">
        <f>IF(N837="základní",J837,0)</f>
        <v>0</v>
      </c>
      <c r="BF837" s="233">
        <f>IF(N837="snížená",J837,0)</f>
        <v>0</v>
      </c>
      <c r="BG837" s="233">
        <f>IF(N837="zákl. přenesená",J837,0)</f>
        <v>0</v>
      </c>
      <c r="BH837" s="233">
        <f>IF(N837="sníž. přenesená",J837,0)</f>
        <v>0</v>
      </c>
      <c r="BI837" s="233">
        <f>IF(N837="nulová",J837,0)</f>
        <v>0</v>
      </c>
      <c r="BJ837" s="17" t="s">
        <v>153</v>
      </c>
      <c r="BK837" s="233">
        <f>ROUND(I837*H837,2)</f>
        <v>0</v>
      </c>
      <c r="BL837" s="17" t="s">
        <v>153</v>
      </c>
      <c r="BM837" s="232" t="s">
        <v>945</v>
      </c>
    </row>
    <row r="838" s="2" customFormat="1">
      <c r="A838" s="38"/>
      <c r="B838" s="39"/>
      <c r="C838" s="40"/>
      <c r="D838" s="234" t="s">
        <v>154</v>
      </c>
      <c r="E838" s="40"/>
      <c r="F838" s="235" t="s">
        <v>944</v>
      </c>
      <c r="G838" s="40"/>
      <c r="H838" s="40"/>
      <c r="I838" s="236"/>
      <c r="J838" s="40"/>
      <c r="K838" s="40"/>
      <c r="L838" s="44"/>
      <c r="M838" s="237"/>
      <c r="N838" s="238"/>
      <c r="O838" s="92"/>
      <c r="P838" s="92"/>
      <c r="Q838" s="92"/>
      <c r="R838" s="92"/>
      <c r="S838" s="92"/>
      <c r="T838" s="93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T838" s="17" t="s">
        <v>154</v>
      </c>
      <c r="AU838" s="17" t="s">
        <v>83</v>
      </c>
    </row>
    <row r="839" s="2" customFormat="1" ht="24.15" customHeight="1">
      <c r="A839" s="38"/>
      <c r="B839" s="39"/>
      <c r="C839" s="220" t="s">
        <v>588</v>
      </c>
      <c r="D839" s="220" t="s">
        <v>149</v>
      </c>
      <c r="E839" s="221" t="s">
        <v>946</v>
      </c>
      <c r="F839" s="222" t="s">
        <v>947</v>
      </c>
      <c r="G839" s="223" t="s">
        <v>236</v>
      </c>
      <c r="H839" s="224">
        <v>63.491999999999997</v>
      </c>
      <c r="I839" s="225"/>
      <c r="J839" s="226">
        <f>ROUND(I839*H839,2)</f>
        <v>0</v>
      </c>
      <c r="K839" s="227"/>
      <c r="L839" s="44"/>
      <c r="M839" s="228" t="s">
        <v>1</v>
      </c>
      <c r="N839" s="229" t="s">
        <v>40</v>
      </c>
      <c r="O839" s="92"/>
      <c r="P839" s="230">
        <f>O839*H839</f>
        <v>0</v>
      </c>
      <c r="Q839" s="230">
        <v>0</v>
      </c>
      <c r="R839" s="230">
        <f>Q839*H839</f>
        <v>0</v>
      </c>
      <c r="S839" s="230">
        <v>0</v>
      </c>
      <c r="T839" s="231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32" t="s">
        <v>153</v>
      </c>
      <c r="AT839" s="232" t="s">
        <v>149</v>
      </c>
      <c r="AU839" s="232" t="s">
        <v>83</v>
      </c>
      <c r="AY839" s="17" t="s">
        <v>147</v>
      </c>
      <c r="BE839" s="233">
        <f>IF(N839="základní",J839,0)</f>
        <v>0</v>
      </c>
      <c r="BF839" s="233">
        <f>IF(N839="snížená",J839,0)</f>
        <v>0</v>
      </c>
      <c r="BG839" s="233">
        <f>IF(N839="zákl. přenesená",J839,0)</f>
        <v>0</v>
      </c>
      <c r="BH839" s="233">
        <f>IF(N839="sníž. přenesená",J839,0)</f>
        <v>0</v>
      </c>
      <c r="BI839" s="233">
        <f>IF(N839="nulová",J839,0)</f>
        <v>0</v>
      </c>
      <c r="BJ839" s="17" t="s">
        <v>153</v>
      </c>
      <c r="BK839" s="233">
        <f>ROUND(I839*H839,2)</f>
        <v>0</v>
      </c>
      <c r="BL839" s="17" t="s">
        <v>153</v>
      </c>
      <c r="BM839" s="232" t="s">
        <v>948</v>
      </c>
    </row>
    <row r="840" s="2" customFormat="1">
      <c r="A840" s="38"/>
      <c r="B840" s="39"/>
      <c r="C840" s="40"/>
      <c r="D840" s="234" t="s">
        <v>154</v>
      </c>
      <c r="E840" s="40"/>
      <c r="F840" s="235" t="s">
        <v>947</v>
      </c>
      <c r="G840" s="40"/>
      <c r="H840" s="40"/>
      <c r="I840" s="236"/>
      <c r="J840" s="40"/>
      <c r="K840" s="40"/>
      <c r="L840" s="44"/>
      <c r="M840" s="237"/>
      <c r="N840" s="238"/>
      <c r="O840" s="92"/>
      <c r="P840" s="92"/>
      <c r="Q840" s="92"/>
      <c r="R840" s="92"/>
      <c r="S840" s="92"/>
      <c r="T840" s="93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154</v>
      </c>
      <c r="AU840" s="17" t="s">
        <v>83</v>
      </c>
    </row>
    <row r="841" s="2" customFormat="1" ht="24.15" customHeight="1">
      <c r="A841" s="38"/>
      <c r="B841" s="39"/>
      <c r="C841" s="220" t="s">
        <v>949</v>
      </c>
      <c r="D841" s="220" t="s">
        <v>149</v>
      </c>
      <c r="E841" s="221" t="s">
        <v>950</v>
      </c>
      <c r="F841" s="222" t="s">
        <v>951</v>
      </c>
      <c r="G841" s="223" t="s">
        <v>236</v>
      </c>
      <c r="H841" s="224">
        <v>1841.268</v>
      </c>
      <c r="I841" s="225"/>
      <c r="J841" s="226">
        <f>ROUND(I841*H841,2)</f>
        <v>0</v>
      </c>
      <c r="K841" s="227"/>
      <c r="L841" s="44"/>
      <c r="M841" s="228" t="s">
        <v>1</v>
      </c>
      <c r="N841" s="229" t="s">
        <v>40</v>
      </c>
      <c r="O841" s="92"/>
      <c r="P841" s="230">
        <f>O841*H841</f>
        <v>0</v>
      </c>
      <c r="Q841" s="230">
        <v>0</v>
      </c>
      <c r="R841" s="230">
        <f>Q841*H841</f>
        <v>0</v>
      </c>
      <c r="S841" s="230">
        <v>0</v>
      </c>
      <c r="T841" s="231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32" t="s">
        <v>153</v>
      </c>
      <c r="AT841" s="232" t="s">
        <v>149</v>
      </c>
      <c r="AU841" s="232" t="s">
        <v>83</v>
      </c>
      <c r="AY841" s="17" t="s">
        <v>147</v>
      </c>
      <c r="BE841" s="233">
        <f>IF(N841="základní",J841,0)</f>
        <v>0</v>
      </c>
      <c r="BF841" s="233">
        <f>IF(N841="snížená",J841,0)</f>
        <v>0</v>
      </c>
      <c r="BG841" s="233">
        <f>IF(N841="zákl. přenesená",J841,0)</f>
        <v>0</v>
      </c>
      <c r="BH841" s="233">
        <f>IF(N841="sníž. přenesená",J841,0)</f>
        <v>0</v>
      </c>
      <c r="BI841" s="233">
        <f>IF(N841="nulová",J841,0)</f>
        <v>0</v>
      </c>
      <c r="BJ841" s="17" t="s">
        <v>153</v>
      </c>
      <c r="BK841" s="233">
        <f>ROUND(I841*H841,2)</f>
        <v>0</v>
      </c>
      <c r="BL841" s="17" t="s">
        <v>153</v>
      </c>
      <c r="BM841" s="232" t="s">
        <v>952</v>
      </c>
    </row>
    <row r="842" s="2" customFormat="1">
      <c r="A842" s="38"/>
      <c r="B842" s="39"/>
      <c r="C842" s="40"/>
      <c r="D842" s="234" t="s">
        <v>154</v>
      </c>
      <c r="E842" s="40"/>
      <c r="F842" s="235" t="s">
        <v>951</v>
      </c>
      <c r="G842" s="40"/>
      <c r="H842" s="40"/>
      <c r="I842" s="236"/>
      <c r="J842" s="40"/>
      <c r="K842" s="40"/>
      <c r="L842" s="44"/>
      <c r="M842" s="237"/>
      <c r="N842" s="238"/>
      <c r="O842" s="92"/>
      <c r="P842" s="92"/>
      <c r="Q842" s="92"/>
      <c r="R842" s="92"/>
      <c r="S842" s="92"/>
      <c r="T842" s="93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T842" s="17" t="s">
        <v>154</v>
      </c>
      <c r="AU842" s="17" t="s">
        <v>83</v>
      </c>
    </row>
    <row r="843" s="13" customFormat="1">
      <c r="A843" s="13"/>
      <c r="B843" s="239"/>
      <c r="C843" s="240"/>
      <c r="D843" s="234" t="s">
        <v>155</v>
      </c>
      <c r="E843" s="241" t="s">
        <v>1</v>
      </c>
      <c r="F843" s="242" t="s">
        <v>953</v>
      </c>
      <c r="G843" s="240"/>
      <c r="H843" s="243">
        <v>1841.268</v>
      </c>
      <c r="I843" s="244"/>
      <c r="J843" s="240"/>
      <c r="K843" s="240"/>
      <c r="L843" s="245"/>
      <c r="M843" s="246"/>
      <c r="N843" s="247"/>
      <c r="O843" s="247"/>
      <c r="P843" s="247"/>
      <c r="Q843" s="247"/>
      <c r="R843" s="247"/>
      <c r="S843" s="247"/>
      <c r="T843" s="24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9" t="s">
        <v>155</v>
      </c>
      <c r="AU843" s="249" t="s">
        <v>83</v>
      </c>
      <c r="AV843" s="13" t="s">
        <v>83</v>
      </c>
      <c r="AW843" s="13" t="s">
        <v>30</v>
      </c>
      <c r="AX843" s="13" t="s">
        <v>73</v>
      </c>
      <c r="AY843" s="249" t="s">
        <v>147</v>
      </c>
    </row>
    <row r="844" s="15" customFormat="1">
      <c r="A844" s="15"/>
      <c r="B844" s="260"/>
      <c r="C844" s="261"/>
      <c r="D844" s="234" t="s">
        <v>155</v>
      </c>
      <c r="E844" s="262" t="s">
        <v>1</v>
      </c>
      <c r="F844" s="263" t="s">
        <v>163</v>
      </c>
      <c r="G844" s="261"/>
      <c r="H844" s="264">
        <v>1841.268</v>
      </c>
      <c r="I844" s="265"/>
      <c r="J844" s="261"/>
      <c r="K844" s="261"/>
      <c r="L844" s="266"/>
      <c r="M844" s="267"/>
      <c r="N844" s="268"/>
      <c r="O844" s="268"/>
      <c r="P844" s="268"/>
      <c r="Q844" s="268"/>
      <c r="R844" s="268"/>
      <c r="S844" s="268"/>
      <c r="T844" s="269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70" t="s">
        <v>155</v>
      </c>
      <c r="AU844" s="270" t="s">
        <v>83</v>
      </c>
      <c r="AV844" s="15" t="s">
        <v>153</v>
      </c>
      <c r="AW844" s="15" t="s">
        <v>30</v>
      </c>
      <c r="AX844" s="15" t="s">
        <v>81</v>
      </c>
      <c r="AY844" s="270" t="s">
        <v>147</v>
      </c>
    </row>
    <row r="845" s="2" customFormat="1" ht="33" customHeight="1">
      <c r="A845" s="38"/>
      <c r="B845" s="39"/>
      <c r="C845" s="220" t="s">
        <v>593</v>
      </c>
      <c r="D845" s="220" t="s">
        <v>149</v>
      </c>
      <c r="E845" s="221" t="s">
        <v>954</v>
      </c>
      <c r="F845" s="222" t="s">
        <v>955</v>
      </c>
      <c r="G845" s="223" t="s">
        <v>236</v>
      </c>
      <c r="H845" s="224">
        <v>61.137999999999998</v>
      </c>
      <c r="I845" s="225"/>
      <c r="J845" s="226">
        <f>ROUND(I845*H845,2)</f>
        <v>0</v>
      </c>
      <c r="K845" s="227"/>
      <c r="L845" s="44"/>
      <c r="M845" s="228" t="s">
        <v>1</v>
      </c>
      <c r="N845" s="229" t="s">
        <v>40</v>
      </c>
      <c r="O845" s="92"/>
      <c r="P845" s="230">
        <f>O845*H845</f>
        <v>0</v>
      </c>
      <c r="Q845" s="230">
        <v>0</v>
      </c>
      <c r="R845" s="230">
        <f>Q845*H845</f>
        <v>0</v>
      </c>
      <c r="S845" s="230">
        <v>0</v>
      </c>
      <c r="T845" s="231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32" t="s">
        <v>153</v>
      </c>
      <c r="AT845" s="232" t="s">
        <v>149</v>
      </c>
      <c r="AU845" s="232" t="s">
        <v>83</v>
      </c>
      <c r="AY845" s="17" t="s">
        <v>147</v>
      </c>
      <c r="BE845" s="233">
        <f>IF(N845="základní",J845,0)</f>
        <v>0</v>
      </c>
      <c r="BF845" s="233">
        <f>IF(N845="snížená",J845,0)</f>
        <v>0</v>
      </c>
      <c r="BG845" s="233">
        <f>IF(N845="zákl. přenesená",J845,0)</f>
        <v>0</v>
      </c>
      <c r="BH845" s="233">
        <f>IF(N845="sníž. přenesená",J845,0)</f>
        <v>0</v>
      </c>
      <c r="BI845" s="233">
        <f>IF(N845="nulová",J845,0)</f>
        <v>0</v>
      </c>
      <c r="BJ845" s="17" t="s">
        <v>153</v>
      </c>
      <c r="BK845" s="233">
        <f>ROUND(I845*H845,2)</f>
        <v>0</v>
      </c>
      <c r="BL845" s="17" t="s">
        <v>153</v>
      </c>
      <c r="BM845" s="232" t="s">
        <v>956</v>
      </c>
    </row>
    <row r="846" s="2" customFormat="1">
      <c r="A846" s="38"/>
      <c r="B846" s="39"/>
      <c r="C846" s="40"/>
      <c r="D846" s="234" t="s">
        <v>154</v>
      </c>
      <c r="E846" s="40"/>
      <c r="F846" s="235" t="s">
        <v>955</v>
      </c>
      <c r="G846" s="40"/>
      <c r="H846" s="40"/>
      <c r="I846" s="236"/>
      <c r="J846" s="40"/>
      <c r="K846" s="40"/>
      <c r="L846" s="44"/>
      <c r="M846" s="237"/>
      <c r="N846" s="238"/>
      <c r="O846" s="92"/>
      <c r="P846" s="92"/>
      <c r="Q846" s="92"/>
      <c r="R846" s="92"/>
      <c r="S846" s="92"/>
      <c r="T846" s="93"/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T846" s="17" t="s">
        <v>154</v>
      </c>
      <c r="AU846" s="17" t="s">
        <v>83</v>
      </c>
    </row>
    <row r="847" s="2" customFormat="1" ht="37.8" customHeight="1">
      <c r="A847" s="38"/>
      <c r="B847" s="39"/>
      <c r="C847" s="220" t="s">
        <v>957</v>
      </c>
      <c r="D847" s="220" t="s">
        <v>149</v>
      </c>
      <c r="E847" s="221" t="s">
        <v>958</v>
      </c>
      <c r="F847" s="222" t="s">
        <v>959</v>
      </c>
      <c r="G847" s="223" t="s">
        <v>236</v>
      </c>
      <c r="H847" s="224">
        <v>2.3540000000000001</v>
      </c>
      <c r="I847" s="225"/>
      <c r="J847" s="226">
        <f>ROUND(I847*H847,2)</f>
        <v>0</v>
      </c>
      <c r="K847" s="227"/>
      <c r="L847" s="44"/>
      <c r="M847" s="228" t="s">
        <v>1</v>
      </c>
      <c r="N847" s="229" t="s">
        <v>40</v>
      </c>
      <c r="O847" s="92"/>
      <c r="P847" s="230">
        <f>O847*H847</f>
        <v>0</v>
      </c>
      <c r="Q847" s="230">
        <v>0</v>
      </c>
      <c r="R847" s="230">
        <f>Q847*H847</f>
        <v>0</v>
      </c>
      <c r="S847" s="230">
        <v>0</v>
      </c>
      <c r="T847" s="231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32" t="s">
        <v>153</v>
      </c>
      <c r="AT847" s="232" t="s">
        <v>149</v>
      </c>
      <c r="AU847" s="232" t="s">
        <v>83</v>
      </c>
      <c r="AY847" s="17" t="s">
        <v>147</v>
      </c>
      <c r="BE847" s="233">
        <f>IF(N847="základní",J847,0)</f>
        <v>0</v>
      </c>
      <c r="BF847" s="233">
        <f>IF(N847="snížená",J847,0)</f>
        <v>0</v>
      </c>
      <c r="BG847" s="233">
        <f>IF(N847="zákl. přenesená",J847,0)</f>
        <v>0</v>
      </c>
      <c r="BH847" s="233">
        <f>IF(N847="sníž. přenesená",J847,0)</f>
        <v>0</v>
      </c>
      <c r="BI847" s="233">
        <f>IF(N847="nulová",J847,0)</f>
        <v>0</v>
      </c>
      <c r="BJ847" s="17" t="s">
        <v>153</v>
      </c>
      <c r="BK847" s="233">
        <f>ROUND(I847*H847,2)</f>
        <v>0</v>
      </c>
      <c r="BL847" s="17" t="s">
        <v>153</v>
      </c>
      <c r="BM847" s="232" t="s">
        <v>960</v>
      </c>
    </row>
    <row r="848" s="2" customFormat="1">
      <c r="A848" s="38"/>
      <c r="B848" s="39"/>
      <c r="C848" s="40"/>
      <c r="D848" s="234" t="s">
        <v>154</v>
      </c>
      <c r="E848" s="40"/>
      <c r="F848" s="235" t="s">
        <v>959</v>
      </c>
      <c r="G848" s="40"/>
      <c r="H848" s="40"/>
      <c r="I848" s="236"/>
      <c r="J848" s="40"/>
      <c r="K848" s="40"/>
      <c r="L848" s="44"/>
      <c r="M848" s="237"/>
      <c r="N848" s="238"/>
      <c r="O848" s="92"/>
      <c r="P848" s="92"/>
      <c r="Q848" s="92"/>
      <c r="R848" s="92"/>
      <c r="S848" s="92"/>
      <c r="T848" s="93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T848" s="17" t="s">
        <v>154</v>
      </c>
      <c r="AU848" s="17" t="s">
        <v>83</v>
      </c>
    </row>
    <row r="849" s="2" customFormat="1" ht="24.15" customHeight="1">
      <c r="A849" s="38"/>
      <c r="B849" s="39"/>
      <c r="C849" s="220" t="s">
        <v>597</v>
      </c>
      <c r="D849" s="220" t="s">
        <v>149</v>
      </c>
      <c r="E849" s="221" t="s">
        <v>961</v>
      </c>
      <c r="F849" s="222" t="s">
        <v>962</v>
      </c>
      <c r="G849" s="223" t="s">
        <v>236</v>
      </c>
      <c r="H849" s="224">
        <v>63.491999999999997</v>
      </c>
      <c r="I849" s="225"/>
      <c r="J849" s="226">
        <f>ROUND(I849*H849,2)</f>
        <v>0</v>
      </c>
      <c r="K849" s="227"/>
      <c r="L849" s="44"/>
      <c r="M849" s="228" t="s">
        <v>1</v>
      </c>
      <c r="N849" s="229" t="s">
        <v>40</v>
      </c>
      <c r="O849" s="92"/>
      <c r="P849" s="230">
        <f>O849*H849</f>
        <v>0</v>
      </c>
      <c r="Q849" s="230">
        <v>0</v>
      </c>
      <c r="R849" s="230">
        <f>Q849*H849</f>
        <v>0</v>
      </c>
      <c r="S849" s="230">
        <v>0</v>
      </c>
      <c r="T849" s="231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32" t="s">
        <v>153</v>
      </c>
      <c r="AT849" s="232" t="s">
        <v>149</v>
      </c>
      <c r="AU849" s="232" t="s">
        <v>83</v>
      </c>
      <c r="AY849" s="17" t="s">
        <v>147</v>
      </c>
      <c r="BE849" s="233">
        <f>IF(N849="základní",J849,0)</f>
        <v>0</v>
      </c>
      <c r="BF849" s="233">
        <f>IF(N849="snížená",J849,0)</f>
        <v>0</v>
      </c>
      <c r="BG849" s="233">
        <f>IF(N849="zákl. přenesená",J849,0)</f>
        <v>0</v>
      </c>
      <c r="BH849" s="233">
        <f>IF(N849="sníž. přenesená",J849,0)</f>
        <v>0</v>
      </c>
      <c r="BI849" s="233">
        <f>IF(N849="nulová",J849,0)</f>
        <v>0</v>
      </c>
      <c r="BJ849" s="17" t="s">
        <v>153</v>
      </c>
      <c r="BK849" s="233">
        <f>ROUND(I849*H849,2)</f>
        <v>0</v>
      </c>
      <c r="BL849" s="17" t="s">
        <v>153</v>
      </c>
      <c r="BM849" s="232" t="s">
        <v>963</v>
      </c>
    </row>
    <row r="850" s="2" customFormat="1">
      <c r="A850" s="38"/>
      <c r="B850" s="39"/>
      <c r="C850" s="40"/>
      <c r="D850" s="234" t="s">
        <v>154</v>
      </c>
      <c r="E850" s="40"/>
      <c r="F850" s="235" t="s">
        <v>962</v>
      </c>
      <c r="G850" s="40"/>
      <c r="H850" s="40"/>
      <c r="I850" s="236"/>
      <c r="J850" s="40"/>
      <c r="K850" s="40"/>
      <c r="L850" s="44"/>
      <c r="M850" s="237"/>
      <c r="N850" s="238"/>
      <c r="O850" s="92"/>
      <c r="P850" s="92"/>
      <c r="Q850" s="92"/>
      <c r="R850" s="92"/>
      <c r="S850" s="92"/>
      <c r="T850" s="93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T850" s="17" t="s">
        <v>154</v>
      </c>
      <c r="AU850" s="17" t="s">
        <v>83</v>
      </c>
    </row>
    <row r="851" s="12" customFormat="1" ht="22.8" customHeight="1">
      <c r="A851" s="12"/>
      <c r="B851" s="204"/>
      <c r="C851" s="205"/>
      <c r="D851" s="206" t="s">
        <v>72</v>
      </c>
      <c r="E851" s="218" t="s">
        <v>964</v>
      </c>
      <c r="F851" s="218" t="s">
        <v>965</v>
      </c>
      <c r="G851" s="205"/>
      <c r="H851" s="205"/>
      <c r="I851" s="208"/>
      <c r="J851" s="219">
        <f>BK851</f>
        <v>0</v>
      </c>
      <c r="K851" s="205"/>
      <c r="L851" s="210"/>
      <c r="M851" s="211"/>
      <c r="N851" s="212"/>
      <c r="O851" s="212"/>
      <c r="P851" s="213">
        <f>SUM(P852:P853)</f>
        <v>0</v>
      </c>
      <c r="Q851" s="212"/>
      <c r="R851" s="213">
        <f>SUM(R852:R853)</f>
        <v>0</v>
      </c>
      <c r="S851" s="212"/>
      <c r="T851" s="214">
        <f>SUM(T852:T853)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15" t="s">
        <v>81</v>
      </c>
      <c r="AT851" s="216" t="s">
        <v>72</v>
      </c>
      <c r="AU851" s="216" t="s">
        <v>81</v>
      </c>
      <c r="AY851" s="215" t="s">
        <v>147</v>
      </c>
      <c r="BK851" s="217">
        <f>SUM(BK852:BK853)</f>
        <v>0</v>
      </c>
    </row>
    <row r="852" s="2" customFormat="1" ht="16.5" customHeight="1">
      <c r="A852" s="38"/>
      <c r="B852" s="39"/>
      <c r="C852" s="220" t="s">
        <v>966</v>
      </c>
      <c r="D852" s="220" t="s">
        <v>149</v>
      </c>
      <c r="E852" s="221" t="s">
        <v>967</v>
      </c>
      <c r="F852" s="222" t="s">
        <v>968</v>
      </c>
      <c r="G852" s="223" t="s">
        <v>236</v>
      </c>
      <c r="H852" s="224">
        <v>175.893</v>
      </c>
      <c r="I852" s="225"/>
      <c r="J852" s="226">
        <f>ROUND(I852*H852,2)</f>
        <v>0</v>
      </c>
      <c r="K852" s="227"/>
      <c r="L852" s="44"/>
      <c r="M852" s="228" t="s">
        <v>1</v>
      </c>
      <c r="N852" s="229" t="s">
        <v>40</v>
      </c>
      <c r="O852" s="92"/>
      <c r="P852" s="230">
        <f>O852*H852</f>
        <v>0</v>
      </c>
      <c r="Q852" s="230">
        <v>0</v>
      </c>
      <c r="R852" s="230">
        <f>Q852*H852</f>
        <v>0</v>
      </c>
      <c r="S852" s="230">
        <v>0</v>
      </c>
      <c r="T852" s="231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32" t="s">
        <v>153</v>
      </c>
      <c r="AT852" s="232" t="s">
        <v>149</v>
      </c>
      <c r="AU852" s="232" t="s">
        <v>83</v>
      </c>
      <c r="AY852" s="17" t="s">
        <v>147</v>
      </c>
      <c r="BE852" s="233">
        <f>IF(N852="základní",J852,0)</f>
        <v>0</v>
      </c>
      <c r="BF852" s="233">
        <f>IF(N852="snížená",J852,0)</f>
        <v>0</v>
      </c>
      <c r="BG852" s="233">
        <f>IF(N852="zákl. přenesená",J852,0)</f>
        <v>0</v>
      </c>
      <c r="BH852" s="233">
        <f>IF(N852="sníž. přenesená",J852,0)</f>
        <v>0</v>
      </c>
      <c r="BI852" s="233">
        <f>IF(N852="nulová",J852,0)</f>
        <v>0</v>
      </c>
      <c r="BJ852" s="17" t="s">
        <v>153</v>
      </c>
      <c r="BK852" s="233">
        <f>ROUND(I852*H852,2)</f>
        <v>0</v>
      </c>
      <c r="BL852" s="17" t="s">
        <v>153</v>
      </c>
      <c r="BM852" s="232" t="s">
        <v>969</v>
      </c>
    </row>
    <row r="853" s="2" customFormat="1">
      <c r="A853" s="38"/>
      <c r="B853" s="39"/>
      <c r="C853" s="40"/>
      <c r="D853" s="234" t="s">
        <v>154</v>
      </c>
      <c r="E853" s="40"/>
      <c r="F853" s="235" t="s">
        <v>970</v>
      </c>
      <c r="G853" s="40"/>
      <c r="H853" s="40"/>
      <c r="I853" s="236"/>
      <c r="J853" s="40"/>
      <c r="K853" s="40"/>
      <c r="L853" s="44"/>
      <c r="M853" s="237"/>
      <c r="N853" s="238"/>
      <c r="O853" s="92"/>
      <c r="P853" s="92"/>
      <c r="Q853" s="92"/>
      <c r="R853" s="92"/>
      <c r="S853" s="92"/>
      <c r="T853" s="93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T853" s="17" t="s">
        <v>154</v>
      </c>
      <c r="AU853" s="17" t="s">
        <v>83</v>
      </c>
    </row>
    <row r="854" s="12" customFormat="1" ht="25.92" customHeight="1">
      <c r="A854" s="12"/>
      <c r="B854" s="204"/>
      <c r="C854" s="205"/>
      <c r="D854" s="206" t="s">
        <v>72</v>
      </c>
      <c r="E854" s="207" t="s">
        <v>971</v>
      </c>
      <c r="F854" s="207" t="s">
        <v>972</v>
      </c>
      <c r="G854" s="205"/>
      <c r="H854" s="205"/>
      <c r="I854" s="208"/>
      <c r="J854" s="209">
        <f>BK854</f>
        <v>0</v>
      </c>
      <c r="K854" s="205"/>
      <c r="L854" s="210"/>
      <c r="M854" s="211"/>
      <c r="N854" s="212"/>
      <c r="O854" s="212"/>
      <c r="P854" s="213">
        <f>P855+P892+P903+P929+P972+P1007+P1016+P1023+P1178+P1195+P1233+P1266+P1319+P1366+P1435+P1476+P1504+P1513+P1540+P1561+P1590</f>
        <v>0</v>
      </c>
      <c r="Q854" s="212"/>
      <c r="R854" s="213">
        <f>R855+R892+R903+R929+R972+R1007+R1016+R1023+R1178+R1195+R1233+R1266+R1319+R1366+R1435+R1476+R1504+R1513+R1540+R1561+R1590</f>
        <v>12.29081779</v>
      </c>
      <c r="S854" s="212"/>
      <c r="T854" s="214">
        <f>T855+T892+T903+T929+T972+T1007+T1016+T1023+T1178+T1195+T1233+T1266+T1319+T1366+T1435+T1476+T1504+T1513+T1540+T1561+T1590</f>
        <v>6.0442801899999994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15" t="s">
        <v>83</v>
      </c>
      <c r="AT854" s="216" t="s">
        <v>72</v>
      </c>
      <c r="AU854" s="216" t="s">
        <v>73</v>
      </c>
      <c r="AY854" s="215" t="s">
        <v>147</v>
      </c>
      <c r="BK854" s="217">
        <f>BK855+BK892+BK903+BK929+BK972+BK1007+BK1016+BK1023+BK1178+BK1195+BK1233+BK1266+BK1319+BK1366+BK1435+BK1476+BK1504+BK1513+BK1540+BK1561+BK1590</f>
        <v>0</v>
      </c>
    </row>
    <row r="855" s="12" customFormat="1" ht="22.8" customHeight="1">
      <c r="A855" s="12"/>
      <c r="B855" s="204"/>
      <c r="C855" s="205"/>
      <c r="D855" s="206" t="s">
        <v>72</v>
      </c>
      <c r="E855" s="218" t="s">
        <v>973</v>
      </c>
      <c r="F855" s="218" t="s">
        <v>974</v>
      </c>
      <c r="G855" s="205"/>
      <c r="H855" s="205"/>
      <c r="I855" s="208"/>
      <c r="J855" s="219">
        <f>BK855</f>
        <v>0</v>
      </c>
      <c r="K855" s="205"/>
      <c r="L855" s="210"/>
      <c r="M855" s="211"/>
      <c r="N855" s="212"/>
      <c r="O855" s="212"/>
      <c r="P855" s="213">
        <f>SUM(P856:P891)</f>
        <v>0</v>
      </c>
      <c r="Q855" s="212"/>
      <c r="R855" s="213">
        <f>SUM(R856:R891)</f>
        <v>0.83448700000000009</v>
      </c>
      <c r="S855" s="212"/>
      <c r="T855" s="214">
        <f>SUM(T856:T891)</f>
        <v>0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15" t="s">
        <v>83</v>
      </c>
      <c r="AT855" s="216" t="s">
        <v>72</v>
      </c>
      <c r="AU855" s="216" t="s">
        <v>81</v>
      </c>
      <c r="AY855" s="215" t="s">
        <v>147</v>
      </c>
      <c r="BK855" s="217">
        <f>SUM(BK856:BK891)</f>
        <v>0</v>
      </c>
    </row>
    <row r="856" s="2" customFormat="1" ht="24.15" customHeight="1">
      <c r="A856" s="38"/>
      <c r="B856" s="39"/>
      <c r="C856" s="220" t="s">
        <v>601</v>
      </c>
      <c r="D856" s="220" t="s">
        <v>149</v>
      </c>
      <c r="E856" s="221" t="s">
        <v>975</v>
      </c>
      <c r="F856" s="222" t="s">
        <v>976</v>
      </c>
      <c r="G856" s="223" t="s">
        <v>223</v>
      </c>
      <c r="H856" s="224">
        <v>36.259999999999998</v>
      </c>
      <c r="I856" s="225"/>
      <c r="J856" s="226">
        <f>ROUND(I856*H856,2)</f>
        <v>0</v>
      </c>
      <c r="K856" s="227"/>
      <c r="L856" s="44"/>
      <c r="M856" s="228" t="s">
        <v>1</v>
      </c>
      <c r="N856" s="229" t="s">
        <v>40</v>
      </c>
      <c r="O856" s="92"/>
      <c r="P856" s="230">
        <f>O856*H856</f>
        <v>0</v>
      </c>
      <c r="Q856" s="230">
        <v>0</v>
      </c>
      <c r="R856" s="230">
        <f>Q856*H856</f>
        <v>0</v>
      </c>
      <c r="S856" s="230">
        <v>0</v>
      </c>
      <c r="T856" s="231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32" t="s">
        <v>198</v>
      </c>
      <c r="AT856" s="232" t="s">
        <v>149</v>
      </c>
      <c r="AU856" s="232" t="s">
        <v>83</v>
      </c>
      <c r="AY856" s="17" t="s">
        <v>147</v>
      </c>
      <c r="BE856" s="233">
        <f>IF(N856="základní",J856,0)</f>
        <v>0</v>
      </c>
      <c r="BF856" s="233">
        <f>IF(N856="snížená",J856,0)</f>
        <v>0</v>
      </c>
      <c r="BG856" s="233">
        <f>IF(N856="zákl. přenesená",J856,0)</f>
        <v>0</v>
      </c>
      <c r="BH856" s="233">
        <f>IF(N856="sníž. přenesená",J856,0)</f>
        <v>0</v>
      </c>
      <c r="BI856" s="233">
        <f>IF(N856="nulová",J856,0)</f>
        <v>0</v>
      </c>
      <c r="BJ856" s="17" t="s">
        <v>153</v>
      </c>
      <c r="BK856" s="233">
        <f>ROUND(I856*H856,2)</f>
        <v>0</v>
      </c>
      <c r="BL856" s="17" t="s">
        <v>198</v>
      </c>
      <c r="BM856" s="232" t="s">
        <v>977</v>
      </c>
    </row>
    <row r="857" s="2" customFormat="1">
      <c r="A857" s="38"/>
      <c r="B857" s="39"/>
      <c r="C857" s="40"/>
      <c r="D857" s="234" t="s">
        <v>154</v>
      </c>
      <c r="E857" s="40"/>
      <c r="F857" s="235" t="s">
        <v>976</v>
      </c>
      <c r="G857" s="40"/>
      <c r="H857" s="40"/>
      <c r="I857" s="236"/>
      <c r="J857" s="40"/>
      <c r="K857" s="40"/>
      <c r="L857" s="44"/>
      <c r="M857" s="237"/>
      <c r="N857" s="238"/>
      <c r="O857" s="92"/>
      <c r="P857" s="92"/>
      <c r="Q857" s="92"/>
      <c r="R857" s="92"/>
      <c r="S857" s="92"/>
      <c r="T857" s="93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T857" s="17" t="s">
        <v>154</v>
      </c>
      <c r="AU857" s="17" t="s">
        <v>83</v>
      </c>
    </row>
    <row r="858" s="13" customFormat="1">
      <c r="A858" s="13"/>
      <c r="B858" s="239"/>
      <c r="C858" s="240"/>
      <c r="D858" s="234" t="s">
        <v>155</v>
      </c>
      <c r="E858" s="241" t="s">
        <v>1</v>
      </c>
      <c r="F858" s="242" t="s">
        <v>554</v>
      </c>
      <c r="G858" s="240"/>
      <c r="H858" s="243">
        <v>36.259999999999998</v>
      </c>
      <c r="I858" s="244"/>
      <c r="J858" s="240"/>
      <c r="K858" s="240"/>
      <c r="L858" s="245"/>
      <c r="M858" s="246"/>
      <c r="N858" s="247"/>
      <c r="O858" s="247"/>
      <c r="P858" s="247"/>
      <c r="Q858" s="247"/>
      <c r="R858" s="247"/>
      <c r="S858" s="247"/>
      <c r="T858" s="24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9" t="s">
        <v>155</v>
      </c>
      <c r="AU858" s="249" t="s">
        <v>83</v>
      </c>
      <c r="AV858" s="13" t="s">
        <v>83</v>
      </c>
      <c r="AW858" s="13" t="s">
        <v>30</v>
      </c>
      <c r="AX858" s="13" t="s">
        <v>73</v>
      </c>
      <c r="AY858" s="249" t="s">
        <v>147</v>
      </c>
    </row>
    <row r="859" s="15" customFormat="1">
      <c r="A859" s="15"/>
      <c r="B859" s="260"/>
      <c r="C859" s="261"/>
      <c r="D859" s="234" t="s">
        <v>155</v>
      </c>
      <c r="E859" s="262" t="s">
        <v>1</v>
      </c>
      <c r="F859" s="263" t="s">
        <v>163</v>
      </c>
      <c r="G859" s="261"/>
      <c r="H859" s="264">
        <v>36.259999999999998</v>
      </c>
      <c r="I859" s="265"/>
      <c r="J859" s="261"/>
      <c r="K859" s="261"/>
      <c r="L859" s="266"/>
      <c r="M859" s="267"/>
      <c r="N859" s="268"/>
      <c r="O859" s="268"/>
      <c r="P859" s="268"/>
      <c r="Q859" s="268"/>
      <c r="R859" s="268"/>
      <c r="S859" s="268"/>
      <c r="T859" s="269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70" t="s">
        <v>155</v>
      </c>
      <c r="AU859" s="270" t="s">
        <v>83</v>
      </c>
      <c r="AV859" s="15" t="s">
        <v>153</v>
      </c>
      <c r="AW859" s="15" t="s">
        <v>30</v>
      </c>
      <c r="AX859" s="15" t="s">
        <v>81</v>
      </c>
      <c r="AY859" s="270" t="s">
        <v>147</v>
      </c>
    </row>
    <row r="860" s="2" customFormat="1" ht="16.5" customHeight="1">
      <c r="A860" s="38"/>
      <c r="B860" s="39"/>
      <c r="C860" s="271" t="s">
        <v>978</v>
      </c>
      <c r="D860" s="271" t="s">
        <v>253</v>
      </c>
      <c r="E860" s="272" t="s">
        <v>979</v>
      </c>
      <c r="F860" s="273" t="s">
        <v>980</v>
      </c>
      <c r="G860" s="274" t="s">
        <v>236</v>
      </c>
      <c r="H860" s="275">
        <v>0.037999999999999999</v>
      </c>
      <c r="I860" s="276"/>
      <c r="J860" s="277">
        <f>ROUND(I860*H860,2)</f>
        <v>0</v>
      </c>
      <c r="K860" s="278"/>
      <c r="L860" s="279"/>
      <c r="M860" s="280" t="s">
        <v>1</v>
      </c>
      <c r="N860" s="281" t="s">
        <v>40</v>
      </c>
      <c r="O860" s="92"/>
      <c r="P860" s="230">
        <f>O860*H860</f>
        <v>0</v>
      </c>
      <c r="Q860" s="230">
        <v>1</v>
      </c>
      <c r="R860" s="230">
        <f>Q860*H860</f>
        <v>0.037999999999999999</v>
      </c>
      <c r="S860" s="230">
        <v>0</v>
      </c>
      <c r="T860" s="231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32" t="s">
        <v>241</v>
      </c>
      <c r="AT860" s="232" t="s">
        <v>253</v>
      </c>
      <c r="AU860" s="232" t="s">
        <v>83</v>
      </c>
      <c r="AY860" s="17" t="s">
        <v>147</v>
      </c>
      <c r="BE860" s="233">
        <f>IF(N860="základní",J860,0)</f>
        <v>0</v>
      </c>
      <c r="BF860" s="233">
        <f>IF(N860="snížená",J860,0)</f>
        <v>0</v>
      </c>
      <c r="BG860" s="233">
        <f>IF(N860="zákl. přenesená",J860,0)</f>
        <v>0</v>
      </c>
      <c r="BH860" s="233">
        <f>IF(N860="sníž. přenesená",J860,0)</f>
        <v>0</v>
      </c>
      <c r="BI860" s="233">
        <f>IF(N860="nulová",J860,0)</f>
        <v>0</v>
      </c>
      <c r="BJ860" s="17" t="s">
        <v>153</v>
      </c>
      <c r="BK860" s="233">
        <f>ROUND(I860*H860,2)</f>
        <v>0</v>
      </c>
      <c r="BL860" s="17" t="s">
        <v>198</v>
      </c>
      <c r="BM860" s="232" t="s">
        <v>981</v>
      </c>
    </row>
    <row r="861" s="2" customFormat="1">
      <c r="A861" s="38"/>
      <c r="B861" s="39"/>
      <c r="C861" s="40"/>
      <c r="D861" s="234" t="s">
        <v>154</v>
      </c>
      <c r="E861" s="40"/>
      <c r="F861" s="235" t="s">
        <v>980</v>
      </c>
      <c r="G861" s="40"/>
      <c r="H861" s="40"/>
      <c r="I861" s="236"/>
      <c r="J861" s="40"/>
      <c r="K861" s="40"/>
      <c r="L861" s="44"/>
      <c r="M861" s="237"/>
      <c r="N861" s="238"/>
      <c r="O861" s="92"/>
      <c r="P861" s="92"/>
      <c r="Q861" s="92"/>
      <c r="R861" s="92"/>
      <c r="S861" s="92"/>
      <c r="T861" s="93"/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T861" s="17" t="s">
        <v>154</v>
      </c>
      <c r="AU861" s="17" t="s">
        <v>83</v>
      </c>
    </row>
    <row r="862" s="13" customFormat="1">
      <c r="A862" s="13"/>
      <c r="B862" s="239"/>
      <c r="C862" s="240"/>
      <c r="D862" s="234" t="s">
        <v>155</v>
      </c>
      <c r="E862" s="241" t="s">
        <v>1</v>
      </c>
      <c r="F862" s="242" t="s">
        <v>982</v>
      </c>
      <c r="G862" s="240"/>
      <c r="H862" s="243">
        <v>0.037999999999999999</v>
      </c>
      <c r="I862" s="244"/>
      <c r="J862" s="240"/>
      <c r="K862" s="240"/>
      <c r="L862" s="245"/>
      <c r="M862" s="246"/>
      <c r="N862" s="247"/>
      <c r="O862" s="247"/>
      <c r="P862" s="247"/>
      <c r="Q862" s="247"/>
      <c r="R862" s="247"/>
      <c r="S862" s="247"/>
      <c r="T862" s="24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9" t="s">
        <v>155</v>
      </c>
      <c r="AU862" s="249" t="s">
        <v>83</v>
      </c>
      <c r="AV862" s="13" t="s">
        <v>83</v>
      </c>
      <c r="AW862" s="13" t="s">
        <v>30</v>
      </c>
      <c r="AX862" s="13" t="s">
        <v>73</v>
      </c>
      <c r="AY862" s="249" t="s">
        <v>147</v>
      </c>
    </row>
    <row r="863" s="15" customFormat="1">
      <c r="A863" s="15"/>
      <c r="B863" s="260"/>
      <c r="C863" s="261"/>
      <c r="D863" s="234" t="s">
        <v>155</v>
      </c>
      <c r="E863" s="262" t="s">
        <v>1</v>
      </c>
      <c r="F863" s="263" t="s">
        <v>163</v>
      </c>
      <c r="G863" s="261"/>
      <c r="H863" s="264">
        <v>0.037999999999999999</v>
      </c>
      <c r="I863" s="265"/>
      <c r="J863" s="261"/>
      <c r="K863" s="261"/>
      <c r="L863" s="266"/>
      <c r="M863" s="267"/>
      <c r="N863" s="268"/>
      <c r="O863" s="268"/>
      <c r="P863" s="268"/>
      <c r="Q863" s="268"/>
      <c r="R863" s="268"/>
      <c r="S863" s="268"/>
      <c r="T863" s="269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70" t="s">
        <v>155</v>
      </c>
      <c r="AU863" s="270" t="s">
        <v>83</v>
      </c>
      <c r="AV863" s="15" t="s">
        <v>153</v>
      </c>
      <c r="AW863" s="15" t="s">
        <v>30</v>
      </c>
      <c r="AX863" s="15" t="s">
        <v>81</v>
      </c>
      <c r="AY863" s="270" t="s">
        <v>147</v>
      </c>
    </row>
    <row r="864" s="2" customFormat="1" ht="24.15" customHeight="1">
      <c r="A864" s="38"/>
      <c r="B864" s="39"/>
      <c r="C864" s="220" t="s">
        <v>604</v>
      </c>
      <c r="D864" s="220" t="s">
        <v>149</v>
      </c>
      <c r="E864" s="221" t="s">
        <v>983</v>
      </c>
      <c r="F864" s="222" t="s">
        <v>984</v>
      </c>
      <c r="G864" s="223" t="s">
        <v>223</v>
      </c>
      <c r="H864" s="224">
        <v>36.259999999999998</v>
      </c>
      <c r="I864" s="225"/>
      <c r="J864" s="226">
        <f>ROUND(I864*H864,2)</f>
        <v>0</v>
      </c>
      <c r="K864" s="227"/>
      <c r="L864" s="44"/>
      <c r="M864" s="228" t="s">
        <v>1</v>
      </c>
      <c r="N864" s="229" t="s">
        <v>40</v>
      </c>
      <c r="O864" s="92"/>
      <c r="P864" s="230">
        <f>O864*H864</f>
        <v>0</v>
      </c>
      <c r="Q864" s="230">
        <v>0.00040000000000000002</v>
      </c>
      <c r="R864" s="230">
        <f>Q864*H864</f>
        <v>0.014504</v>
      </c>
      <c r="S864" s="230">
        <v>0</v>
      </c>
      <c r="T864" s="231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32" t="s">
        <v>198</v>
      </c>
      <c r="AT864" s="232" t="s">
        <v>149</v>
      </c>
      <c r="AU864" s="232" t="s">
        <v>83</v>
      </c>
      <c r="AY864" s="17" t="s">
        <v>147</v>
      </c>
      <c r="BE864" s="233">
        <f>IF(N864="základní",J864,0)</f>
        <v>0</v>
      </c>
      <c r="BF864" s="233">
        <f>IF(N864="snížená",J864,0)</f>
        <v>0</v>
      </c>
      <c r="BG864" s="233">
        <f>IF(N864="zákl. přenesená",J864,0)</f>
        <v>0</v>
      </c>
      <c r="BH864" s="233">
        <f>IF(N864="sníž. přenesená",J864,0)</f>
        <v>0</v>
      </c>
      <c r="BI864" s="233">
        <f>IF(N864="nulová",J864,0)</f>
        <v>0</v>
      </c>
      <c r="BJ864" s="17" t="s">
        <v>153</v>
      </c>
      <c r="BK864" s="233">
        <f>ROUND(I864*H864,2)</f>
        <v>0</v>
      </c>
      <c r="BL864" s="17" t="s">
        <v>198</v>
      </c>
      <c r="BM864" s="232" t="s">
        <v>985</v>
      </c>
    </row>
    <row r="865" s="2" customFormat="1">
      <c r="A865" s="38"/>
      <c r="B865" s="39"/>
      <c r="C865" s="40"/>
      <c r="D865" s="234" t="s">
        <v>154</v>
      </c>
      <c r="E865" s="40"/>
      <c r="F865" s="235" t="s">
        <v>984</v>
      </c>
      <c r="G865" s="40"/>
      <c r="H865" s="40"/>
      <c r="I865" s="236"/>
      <c r="J865" s="40"/>
      <c r="K865" s="40"/>
      <c r="L865" s="44"/>
      <c r="M865" s="237"/>
      <c r="N865" s="238"/>
      <c r="O865" s="92"/>
      <c r="P865" s="92"/>
      <c r="Q865" s="92"/>
      <c r="R865" s="92"/>
      <c r="S865" s="92"/>
      <c r="T865" s="93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154</v>
      </c>
      <c r="AU865" s="17" t="s">
        <v>83</v>
      </c>
    </row>
    <row r="866" s="2" customFormat="1" ht="44.25" customHeight="1">
      <c r="A866" s="38"/>
      <c r="B866" s="39"/>
      <c r="C866" s="271" t="s">
        <v>986</v>
      </c>
      <c r="D866" s="271" t="s">
        <v>253</v>
      </c>
      <c r="E866" s="272" t="s">
        <v>987</v>
      </c>
      <c r="F866" s="273" t="s">
        <v>988</v>
      </c>
      <c r="G866" s="274" t="s">
        <v>223</v>
      </c>
      <c r="H866" s="275">
        <v>42.261000000000003</v>
      </c>
      <c r="I866" s="276"/>
      <c r="J866" s="277">
        <f>ROUND(I866*H866,2)</f>
        <v>0</v>
      </c>
      <c r="K866" s="278"/>
      <c r="L866" s="279"/>
      <c r="M866" s="280" t="s">
        <v>1</v>
      </c>
      <c r="N866" s="281" t="s">
        <v>40</v>
      </c>
      <c r="O866" s="92"/>
      <c r="P866" s="230">
        <f>O866*H866</f>
        <v>0</v>
      </c>
      <c r="Q866" s="230">
        <v>0.0054000000000000003</v>
      </c>
      <c r="R866" s="230">
        <f>Q866*H866</f>
        <v>0.22820940000000003</v>
      </c>
      <c r="S866" s="230">
        <v>0</v>
      </c>
      <c r="T866" s="231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32" t="s">
        <v>241</v>
      </c>
      <c r="AT866" s="232" t="s">
        <v>253</v>
      </c>
      <c r="AU866" s="232" t="s">
        <v>83</v>
      </c>
      <c r="AY866" s="17" t="s">
        <v>147</v>
      </c>
      <c r="BE866" s="233">
        <f>IF(N866="základní",J866,0)</f>
        <v>0</v>
      </c>
      <c r="BF866" s="233">
        <f>IF(N866="snížená",J866,0)</f>
        <v>0</v>
      </c>
      <c r="BG866" s="233">
        <f>IF(N866="zákl. přenesená",J866,0)</f>
        <v>0</v>
      </c>
      <c r="BH866" s="233">
        <f>IF(N866="sníž. přenesená",J866,0)</f>
        <v>0</v>
      </c>
      <c r="BI866" s="233">
        <f>IF(N866="nulová",J866,0)</f>
        <v>0</v>
      </c>
      <c r="BJ866" s="17" t="s">
        <v>153</v>
      </c>
      <c r="BK866" s="233">
        <f>ROUND(I866*H866,2)</f>
        <v>0</v>
      </c>
      <c r="BL866" s="17" t="s">
        <v>198</v>
      </c>
      <c r="BM866" s="232" t="s">
        <v>989</v>
      </c>
    </row>
    <row r="867" s="2" customFormat="1">
      <c r="A867" s="38"/>
      <c r="B867" s="39"/>
      <c r="C867" s="40"/>
      <c r="D867" s="234" t="s">
        <v>154</v>
      </c>
      <c r="E867" s="40"/>
      <c r="F867" s="235" t="s">
        <v>988</v>
      </c>
      <c r="G867" s="40"/>
      <c r="H867" s="40"/>
      <c r="I867" s="236"/>
      <c r="J867" s="40"/>
      <c r="K867" s="40"/>
      <c r="L867" s="44"/>
      <c r="M867" s="237"/>
      <c r="N867" s="238"/>
      <c r="O867" s="92"/>
      <c r="P867" s="92"/>
      <c r="Q867" s="92"/>
      <c r="R867" s="92"/>
      <c r="S867" s="92"/>
      <c r="T867" s="93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T867" s="17" t="s">
        <v>154</v>
      </c>
      <c r="AU867" s="17" t="s">
        <v>83</v>
      </c>
    </row>
    <row r="868" s="13" customFormat="1">
      <c r="A868" s="13"/>
      <c r="B868" s="239"/>
      <c r="C868" s="240"/>
      <c r="D868" s="234" t="s">
        <v>155</v>
      </c>
      <c r="E868" s="241" t="s">
        <v>1</v>
      </c>
      <c r="F868" s="242" t="s">
        <v>990</v>
      </c>
      <c r="G868" s="240"/>
      <c r="H868" s="243">
        <v>42.261000000000003</v>
      </c>
      <c r="I868" s="244"/>
      <c r="J868" s="240"/>
      <c r="K868" s="240"/>
      <c r="L868" s="245"/>
      <c r="M868" s="246"/>
      <c r="N868" s="247"/>
      <c r="O868" s="247"/>
      <c r="P868" s="247"/>
      <c r="Q868" s="247"/>
      <c r="R868" s="247"/>
      <c r="S868" s="247"/>
      <c r="T868" s="24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9" t="s">
        <v>155</v>
      </c>
      <c r="AU868" s="249" t="s">
        <v>83</v>
      </c>
      <c r="AV868" s="13" t="s">
        <v>83</v>
      </c>
      <c r="AW868" s="13" t="s">
        <v>30</v>
      </c>
      <c r="AX868" s="13" t="s">
        <v>73</v>
      </c>
      <c r="AY868" s="249" t="s">
        <v>147</v>
      </c>
    </row>
    <row r="869" s="15" customFormat="1">
      <c r="A869" s="15"/>
      <c r="B869" s="260"/>
      <c r="C869" s="261"/>
      <c r="D869" s="234" t="s">
        <v>155</v>
      </c>
      <c r="E869" s="262" t="s">
        <v>1</v>
      </c>
      <c r="F869" s="263" t="s">
        <v>163</v>
      </c>
      <c r="G869" s="261"/>
      <c r="H869" s="264">
        <v>42.261000000000003</v>
      </c>
      <c r="I869" s="265"/>
      <c r="J869" s="261"/>
      <c r="K869" s="261"/>
      <c r="L869" s="266"/>
      <c r="M869" s="267"/>
      <c r="N869" s="268"/>
      <c r="O869" s="268"/>
      <c r="P869" s="268"/>
      <c r="Q869" s="268"/>
      <c r="R869" s="268"/>
      <c r="S869" s="268"/>
      <c r="T869" s="269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70" t="s">
        <v>155</v>
      </c>
      <c r="AU869" s="270" t="s">
        <v>83</v>
      </c>
      <c r="AV869" s="15" t="s">
        <v>153</v>
      </c>
      <c r="AW869" s="15" t="s">
        <v>30</v>
      </c>
      <c r="AX869" s="15" t="s">
        <v>81</v>
      </c>
      <c r="AY869" s="270" t="s">
        <v>147</v>
      </c>
    </row>
    <row r="870" s="2" customFormat="1" ht="24.15" customHeight="1">
      <c r="A870" s="38"/>
      <c r="B870" s="39"/>
      <c r="C870" s="220" t="s">
        <v>608</v>
      </c>
      <c r="D870" s="220" t="s">
        <v>149</v>
      </c>
      <c r="E870" s="221" t="s">
        <v>991</v>
      </c>
      <c r="F870" s="222" t="s">
        <v>992</v>
      </c>
      <c r="G870" s="223" t="s">
        <v>223</v>
      </c>
      <c r="H870" s="224">
        <v>23.870000000000001</v>
      </c>
      <c r="I870" s="225"/>
      <c r="J870" s="226">
        <f>ROUND(I870*H870,2)</f>
        <v>0</v>
      </c>
      <c r="K870" s="227"/>
      <c r="L870" s="44"/>
      <c r="M870" s="228" t="s">
        <v>1</v>
      </c>
      <c r="N870" s="229" t="s">
        <v>40</v>
      </c>
      <c r="O870" s="92"/>
      <c r="P870" s="230">
        <f>O870*H870</f>
        <v>0</v>
      </c>
      <c r="Q870" s="230">
        <v>0.00040000000000000002</v>
      </c>
      <c r="R870" s="230">
        <f>Q870*H870</f>
        <v>0.0095480000000000009</v>
      </c>
      <c r="S870" s="230">
        <v>0</v>
      </c>
      <c r="T870" s="231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32" t="s">
        <v>198</v>
      </c>
      <c r="AT870" s="232" t="s">
        <v>149</v>
      </c>
      <c r="AU870" s="232" t="s">
        <v>83</v>
      </c>
      <c r="AY870" s="17" t="s">
        <v>147</v>
      </c>
      <c r="BE870" s="233">
        <f>IF(N870="základní",J870,0)</f>
        <v>0</v>
      </c>
      <c r="BF870" s="233">
        <f>IF(N870="snížená",J870,0)</f>
        <v>0</v>
      </c>
      <c r="BG870" s="233">
        <f>IF(N870="zákl. přenesená",J870,0)</f>
        <v>0</v>
      </c>
      <c r="BH870" s="233">
        <f>IF(N870="sníž. přenesená",J870,0)</f>
        <v>0</v>
      </c>
      <c r="BI870" s="233">
        <f>IF(N870="nulová",J870,0)</f>
        <v>0</v>
      </c>
      <c r="BJ870" s="17" t="s">
        <v>153</v>
      </c>
      <c r="BK870" s="233">
        <f>ROUND(I870*H870,2)</f>
        <v>0</v>
      </c>
      <c r="BL870" s="17" t="s">
        <v>198</v>
      </c>
      <c r="BM870" s="232" t="s">
        <v>993</v>
      </c>
    </row>
    <row r="871" s="2" customFormat="1">
      <c r="A871" s="38"/>
      <c r="B871" s="39"/>
      <c r="C871" s="40"/>
      <c r="D871" s="234" t="s">
        <v>154</v>
      </c>
      <c r="E871" s="40"/>
      <c r="F871" s="235" t="s">
        <v>992</v>
      </c>
      <c r="G871" s="40"/>
      <c r="H871" s="40"/>
      <c r="I871" s="236"/>
      <c r="J871" s="40"/>
      <c r="K871" s="40"/>
      <c r="L871" s="44"/>
      <c r="M871" s="237"/>
      <c r="N871" s="238"/>
      <c r="O871" s="92"/>
      <c r="P871" s="92"/>
      <c r="Q871" s="92"/>
      <c r="R871" s="92"/>
      <c r="S871" s="92"/>
      <c r="T871" s="93"/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T871" s="17" t="s">
        <v>154</v>
      </c>
      <c r="AU871" s="17" t="s">
        <v>83</v>
      </c>
    </row>
    <row r="872" s="13" customFormat="1">
      <c r="A872" s="13"/>
      <c r="B872" s="239"/>
      <c r="C872" s="240"/>
      <c r="D872" s="234" t="s">
        <v>155</v>
      </c>
      <c r="E872" s="241" t="s">
        <v>1</v>
      </c>
      <c r="F872" s="242" t="s">
        <v>994</v>
      </c>
      <c r="G872" s="240"/>
      <c r="H872" s="243">
        <v>23.870000000000001</v>
      </c>
      <c r="I872" s="244"/>
      <c r="J872" s="240"/>
      <c r="K872" s="240"/>
      <c r="L872" s="245"/>
      <c r="M872" s="246"/>
      <c r="N872" s="247"/>
      <c r="O872" s="247"/>
      <c r="P872" s="247"/>
      <c r="Q872" s="247"/>
      <c r="R872" s="247"/>
      <c r="S872" s="247"/>
      <c r="T872" s="24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9" t="s">
        <v>155</v>
      </c>
      <c r="AU872" s="249" t="s">
        <v>83</v>
      </c>
      <c r="AV872" s="13" t="s">
        <v>83</v>
      </c>
      <c r="AW872" s="13" t="s">
        <v>30</v>
      </c>
      <c r="AX872" s="13" t="s">
        <v>73</v>
      </c>
      <c r="AY872" s="249" t="s">
        <v>147</v>
      </c>
    </row>
    <row r="873" s="15" customFormat="1">
      <c r="A873" s="15"/>
      <c r="B873" s="260"/>
      <c r="C873" s="261"/>
      <c r="D873" s="234" t="s">
        <v>155</v>
      </c>
      <c r="E873" s="262" t="s">
        <v>1</v>
      </c>
      <c r="F873" s="263" t="s">
        <v>163</v>
      </c>
      <c r="G873" s="261"/>
      <c r="H873" s="264">
        <v>23.870000000000001</v>
      </c>
      <c r="I873" s="265"/>
      <c r="J873" s="261"/>
      <c r="K873" s="261"/>
      <c r="L873" s="266"/>
      <c r="M873" s="267"/>
      <c r="N873" s="268"/>
      <c r="O873" s="268"/>
      <c r="P873" s="268"/>
      <c r="Q873" s="268"/>
      <c r="R873" s="268"/>
      <c r="S873" s="268"/>
      <c r="T873" s="269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70" t="s">
        <v>155</v>
      </c>
      <c r="AU873" s="270" t="s">
        <v>83</v>
      </c>
      <c r="AV873" s="15" t="s">
        <v>153</v>
      </c>
      <c r="AW873" s="15" t="s">
        <v>30</v>
      </c>
      <c r="AX873" s="15" t="s">
        <v>81</v>
      </c>
      <c r="AY873" s="270" t="s">
        <v>147</v>
      </c>
    </row>
    <row r="874" s="2" customFormat="1" ht="24.15" customHeight="1">
      <c r="A874" s="38"/>
      <c r="B874" s="39"/>
      <c r="C874" s="220" t="s">
        <v>995</v>
      </c>
      <c r="D874" s="220" t="s">
        <v>149</v>
      </c>
      <c r="E874" s="221" t="s">
        <v>996</v>
      </c>
      <c r="F874" s="222" t="s">
        <v>997</v>
      </c>
      <c r="G874" s="223" t="s">
        <v>152</v>
      </c>
      <c r="H874" s="224">
        <v>43.399999999999999</v>
      </c>
      <c r="I874" s="225"/>
      <c r="J874" s="226">
        <f>ROUND(I874*H874,2)</f>
        <v>0</v>
      </c>
      <c r="K874" s="227"/>
      <c r="L874" s="44"/>
      <c r="M874" s="228" t="s">
        <v>1</v>
      </c>
      <c r="N874" s="229" t="s">
        <v>40</v>
      </c>
      <c r="O874" s="92"/>
      <c r="P874" s="230">
        <f>O874*H874</f>
        <v>0</v>
      </c>
      <c r="Q874" s="230">
        <v>0.00016000000000000001</v>
      </c>
      <c r="R874" s="230">
        <f>Q874*H874</f>
        <v>0.0069440000000000005</v>
      </c>
      <c r="S874" s="230">
        <v>0</v>
      </c>
      <c r="T874" s="231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32" t="s">
        <v>198</v>
      </c>
      <c r="AT874" s="232" t="s">
        <v>149</v>
      </c>
      <c r="AU874" s="232" t="s">
        <v>83</v>
      </c>
      <c r="AY874" s="17" t="s">
        <v>147</v>
      </c>
      <c r="BE874" s="233">
        <f>IF(N874="základní",J874,0)</f>
        <v>0</v>
      </c>
      <c r="BF874" s="233">
        <f>IF(N874="snížená",J874,0)</f>
        <v>0</v>
      </c>
      <c r="BG874" s="233">
        <f>IF(N874="zákl. přenesená",J874,0)</f>
        <v>0</v>
      </c>
      <c r="BH874" s="233">
        <f>IF(N874="sníž. přenesená",J874,0)</f>
        <v>0</v>
      </c>
      <c r="BI874" s="233">
        <f>IF(N874="nulová",J874,0)</f>
        <v>0</v>
      </c>
      <c r="BJ874" s="17" t="s">
        <v>153</v>
      </c>
      <c r="BK874" s="233">
        <f>ROUND(I874*H874,2)</f>
        <v>0</v>
      </c>
      <c r="BL874" s="17" t="s">
        <v>198</v>
      </c>
      <c r="BM874" s="232" t="s">
        <v>998</v>
      </c>
    </row>
    <row r="875" s="2" customFormat="1">
      <c r="A875" s="38"/>
      <c r="B875" s="39"/>
      <c r="C875" s="40"/>
      <c r="D875" s="234" t="s">
        <v>154</v>
      </c>
      <c r="E875" s="40"/>
      <c r="F875" s="235" t="s">
        <v>997</v>
      </c>
      <c r="G875" s="40"/>
      <c r="H875" s="40"/>
      <c r="I875" s="236"/>
      <c r="J875" s="40"/>
      <c r="K875" s="40"/>
      <c r="L875" s="44"/>
      <c r="M875" s="237"/>
      <c r="N875" s="238"/>
      <c r="O875" s="92"/>
      <c r="P875" s="92"/>
      <c r="Q875" s="92"/>
      <c r="R875" s="92"/>
      <c r="S875" s="92"/>
      <c r="T875" s="93"/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T875" s="17" t="s">
        <v>154</v>
      </c>
      <c r="AU875" s="17" t="s">
        <v>83</v>
      </c>
    </row>
    <row r="876" s="13" customFormat="1">
      <c r="A876" s="13"/>
      <c r="B876" s="239"/>
      <c r="C876" s="240"/>
      <c r="D876" s="234" t="s">
        <v>155</v>
      </c>
      <c r="E876" s="241" t="s">
        <v>1</v>
      </c>
      <c r="F876" s="242" t="s">
        <v>999</v>
      </c>
      <c r="G876" s="240"/>
      <c r="H876" s="243">
        <v>43.399999999999999</v>
      </c>
      <c r="I876" s="244"/>
      <c r="J876" s="240"/>
      <c r="K876" s="240"/>
      <c r="L876" s="245"/>
      <c r="M876" s="246"/>
      <c r="N876" s="247"/>
      <c r="O876" s="247"/>
      <c r="P876" s="247"/>
      <c r="Q876" s="247"/>
      <c r="R876" s="247"/>
      <c r="S876" s="247"/>
      <c r="T876" s="24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9" t="s">
        <v>155</v>
      </c>
      <c r="AU876" s="249" t="s">
        <v>83</v>
      </c>
      <c r="AV876" s="13" t="s">
        <v>83</v>
      </c>
      <c r="AW876" s="13" t="s">
        <v>30</v>
      </c>
      <c r="AX876" s="13" t="s">
        <v>73</v>
      </c>
      <c r="AY876" s="249" t="s">
        <v>147</v>
      </c>
    </row>
    <row r="877" s="15" customFormat="1">
      <c r="A877" s="15"/>
      <c r="B877" s="260"/>
      <c r="C877" s="261"/>
      <c r="D877" s="234" t="s">
        <v>155</v>
      </c>
      <c r="E877" s="262" t="s">
        <v>1</v>
      </c>
      <c r="F877" s="263" t="s">
        <v>163</v>
      </c>
      <c r="G877" s="261"/>
      <c r="H877" s="264">
        <v>43.399999999999999</v>
      </c>
      <c r="I877" s="265"/>
      <c r="J877" s="261"/>
      <c r="K877" s="261"/>
      <c r="L877" s="266"/>
      <c r="M877" s="267"/>
      <c r="N877" s="268"/>
      <c r="O877" s="268"/>
      <c r="P877" s="268"/>
      <c r="Q877" s="268"/>
      <c r="R877" s="268"/>
      <c r="S877" s="268"/>
      <c r="T877" s="269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0" t="s">
        <v>155</v>
      </c>
      <c r="AU877" s="270" t="s">
        <v>83</v>
      </c>
      <c r="AV877" s="15" t="s">
        <v>153</v>
      </c>
      <c r="AW877" s="15" t="s">
        <v>30</v>
      </c>
      <c r="AX877" s="15" t="s">
        <v>81</v>
      </c>
      <c r="AY877" s="270" t="s">
        <v>147</v>
      </c>
    </row>
    <row r="878" s="2" customFormat="1" ht="24.15" customHeight="1">
      <c r="A878" s="38"/>
      <c r="B878" s="39"/>
      <c r="C878" s="220" t="s">
        <v>612</v>
      </c>
      <c r="D878" s="220" t="s">
        <v>149</v>
      </c>
      <c r="E878" s="221" t="s">
        <v>1000</v>
      </c>
      <c r="F878" s="222" t="s">
        <v>1001</v>
      </c>
      <c r="G878" s="223" t="s">
        <v>298</v>
      </c>
      <c r="H878" s="224">
        <v>8</v>
      </c>
      <c r="I878" s="225"/>
      <c r="J878" s="226">
        <f>ROUND(I878*H878,2)</f>
        <v>0</v>
      </c>
      <c r="K878" s="227"/>
      <c r="L878" s="44"/>
      <c r="M878" s="228" t="s">
        <v>1</v>
      </c>
      <c r="N878" s="229" t="s">
        <v>40</v>
      </c>
      <c r="O878" s="92"/>
      <c r="P878" s="230">
        <f>O878*H878</f>
        <v>0</v>
      </c>
      <c r="Q878" s="230">
        <v>0.00018000000000000001</v>
      </c>
      <c r="R878" s="230">
        <f>Q878*H878</f>
        <v>0.0014400000000000001</v>
      </c>
      <c r="S878" s="230">
        <v>0</v>
      </c>
      <c r="T878" s="231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32" t="s">
        <v>198</v>
      </c>
      <c r="AT878" s="232" t="s">
        <v>149</v>
      </c>
      <c r="AU878" s="232" t="s">
        <v>83</v>
      </c>
      <c r="AY878" s="17" t="s">
        <v>147</v>
      </c>
      <c r="BE878" s="233">
        <f>IF(N878="základní",J878,0)</f>
        <v>0</v>
      </c>
      <c r="BF878" s="233">
        <f>IF(N878="snížená",J878,0)</f>
        <v>0</v>
      </c>
      <c r="BG878" s="233">
        <f>IF(N878="zákl. přenesená",J878,0)</f>
        <v>0</v>
      </c>
      <c r="BH878" s="233">
        <f>IF(N878="sníž. přenesená",J878,0)</f>
        <v>0</v>
      </c>
      <c r="BI878" s="233">
        <f>IF(N878="nulová",J878,0)</f>
        <v>0</v>
      </c>
      <c r="BJ878" s="17" t="s">
        <v>153</v>
      </c>
      <c r="BK878" s="233">
        <f>ROUND(I878*H878,2)</f>
        <v>0</v>
      </c>
      <c r="BL878" s="17" t="s">
        <v>198</v>
      </c>
      <c r="BM878" s="232" t="s">
        <v>1002</v>
      </c>
    </row>
    <row r="879" s="2" customFormat="1">
      <c r="A879" s="38"/>
      <c r="B879" s="39"/>
      <c r="C879" s="40"/>
      <c r="D879" s="234" t="s">
        <v>154</v>
      </c>
      <c r="E879" s="40"/>
      <c r="F879" s="235" t="s">
        <v>1001</v>
      </c>
      <c r="G879" s="40"/>
      <c r="H879" s="40"/>
      <c r="I879" s="236"/>
      <c r="J879" s="40"/>
      <c r="K879" s="40"/>
      <c r="L879" s="44"/>
      <c r="M879" s="237"/>
      <c r="N879" s="238"/>
      <c r="O879" s="92"/>
      <c r="P879" s="92"/>
      <c r="Q879" s="92"/>
      <c r="R879" s="92"/>
      <c r="S879" s="92"/>
      <c r="T879" s="93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T879" s="17" t="s">
        <v>154</v>
      </c>
      <c r="AU879" s="17" t="s">
        <v>83</v>
      </c>
    </row>
    <row r="880" s="2" customFormat="1" ht="37.8" customHeight="1">
      <c r="A880" s="38"/>
      <c r="B880" s="39"/>
      <c r="C880" s="220" t="s">
        <v>1003</v>
      </c>
      <c r="D880" s="220" t="s">
        <v>149</v>
      </c>
      <c r="E880" s="221" t="s">
        <v>1004</v>
      </c>
      <c r="F880" s="222" t="s">
        <v>1005</v>
      </c>
      <c r="G880" s="223" t="s">
        <v>223</v>
      </c>
      <c r="H880" s="224">
        <v>71.918000000000006</v>
      </c>
      <c r="I880" s="225"/>
      <c r="J880" s="226">
        <f>ROUND(I880*H880,2)</f>
        <v>0</v>
      </c>
      <c r="K880" s="227"/>
      <c r="L880" s="44"/>
      <c r="M880" s="228" t="s">
        <v>1</v>
      </c>
      <c r="N880" s="229" t="s">
        <v>40</v>
      </c>
      <c r="O880" s="92"/>
      <c r="P880" s="230">
        <f>O880*H880</f>
        <v>0</v>
      </c>
      <c r="Q880" s="230">
        <v>0.0060000000000000001</v>
      </c>
      <c r="R880" s="230">
        <f>Q880*H880</f>
        <v>0.43150800000000006</v>
      </c>
      <c r="S880" s="230">
        <v>0</v>
      </c>
      <c r="T880" s="231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32" t="s">
        <v>198</v>
      </c>
      <c r="AT880" s="232" t="s">
        <v>149</v>
      </c>
      <c r="AU880" s="232" t="s">
        <v>83</v>
      </c>
      <c r="AY880" s="17" t="s">
        <v>147</v>
      </c>
      <c r="BE880" s="233">
        <f>IF(N880="základní",J880,0)</f>
        <v>0</v>
      </c>
      <c r="BF880" s="233">
        <f>IF(N880="snížená",J880,0)</f>
        <v>0</v>
      </c>
      <c r="BG880" s="233">
        <f>IF(N880="zákl. přenesená",J880,0)</f>
        <v>0</v>
      </c>
      <c r="BH880" s="233">
        <f>IF(N880="sníž. přenesená",J880,0)</f>
        <v>0</v>
      </c>
      <c r="BI880" s="233">
        <f>IF(N880="nulová",J880,0)</f>
        <v>0</v>
      </c>
      <c r="BJ880" s="17" t="s">
        <v>153</v>
      </c>
      <c r="BK880" s="233">
        <f>ROUND(I880*H880,2)</f>
        <v>0</v>
      </c>
      <c r="BL880" s="17" t="s">
        <v>198</v>
      </c>
      <c r="BM880" s="232" t="s">
        <v>1006</v>
      </c>
    </row>
    <row r="881" s="2" customFormat="1">
      <c r="A881" s="38"/>
      <c r="B881" s="39"/>
      <c r="C881" s="40"/>
      <c r="D881" s="234" t="s">
        <v>154</v>
      </c>
      <c r="E881" s="40"/>
      <c r="F881" s="235" t="s">
        <v>1005</v>
      </c>
      <c r="G881" s="40"/>
      <c r="H881" s="40"/>
      <c r="I881" s="236"/>
      <c r="J881" s="40"/>
      <c r="K881" s="40"/>
      <c r="L881" s="44"/>
      <c r="M881" s="237"/>
      <c r="N881" s="238"/>
      <c r="O881" s="92"/>
      <c r="P881" s="92"/>
      <c r="Q881" s="92"/>
      <c r="R881" s="92"/>
      <c r="S881" s="92"/>
      <c r="T881" s="93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T881" s="17" t="s">
        <v>154</v>
      </c>
      <c r="AU881" s="17" t="s">
        <v>83</v>
      </c>
    </row>
    <row r="882" s="13" customFormat="1">
      <c r="A882" s="13"/>
      <c r="B882" s="239"/>
      <c r="C882" s="240"/>
      <c r="D882" s="234" t="s">
        <v>155</v>
      </c>
      <c r="E882" s="241" t="s">
        <v>1</v>
      </c>
      <c r="F882" s="242" t="s">
        <v>1007</v>
      </c>
      <c r="G882" s="240"/>
      <c r="H882" s="243">
        <v>64.109999999999999</v>
      </c>
      <c r="I882" s="244"/>
      <c r="J882" s="240"/>
      <c r="K882" s="240"/>
      <c r="L882" s="245"/>
      <c r="M882" s="246"/>
      <c r="N882" s="247"/>
      <c r="O882" s="247"/>
      <c r="P882" s="247"/>
      <c r="Q882" s="247"/>
      <c r="R882" s="247"/>
      <c r="S882" s="247"/>
      <c r="T882" s="24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9" t="s">
        <v>155</v>
      </c>
      <c r="AU882" s="249" t="s">
        <v>83</v>
      </c>
      <c r="AV882" s="13" t="s">
        <v>83</v>
      </c>
      <c r="AW882" s="13" t="s">
        <v>30</v>
      </c>
      <c r="AX882" s="13" t="s">
        <v>73</v>
      </c>
      <c r="AY882" s="249" t="s">
        <v>147</v>
      </c>
    </row>
    <row r="883" s="13" customFormat="1">
      <c r="A883" s="13"/>
      <c r="B883" s="239"/>
      <c r="C883" s="240"/>
      <c r="D883" s="234" t="s">
        <v>155</v>
      </c>
      <c r="E883" s="241" t="s">
        <v>1</v>
      </c>
      <c r="F883" s="242" t="s">
        <v>1008</v>
      </c>
      <c r="G883" s="240"/>
      <c r="H883" s="243">
        <v>7.8079999999999998</v>
      </c>
      <c r="I883" s="244"/>
      <c r="J883" s="240"/>
      <c r="K883" s="240"/>
      <c r="L883" s="245"/>
      <c r="M883" s="246"/>
      <c r="N883" s="247"/>
      <c r="O883" s="247"/>
      <c r="P883" s="247"/>
      <c r="Q883" s="247"/>
      <c r="R883" s="247"/>
      <c r="S883" s="247"/>
      <c r="T883" s="24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9" t="s">
        <v>155</v>
      </c>
      <c r="AU883" s="249" t="s">
        <v>83</v>
      </c>
      <c r="AV883" s="13" t="s">
        <v>83</v>
      </c>
      <c r="AW883" s="13" t="s">
        <v>30</v>
      </c>
      <c r="AX883" s="13" t="s">
        <v>73</v>
      </c>
      <c r="AY883" s="249" t="s">
        <v>147</v>
      </c>
    </row>
    <row r="884" s="15" customFormat="1">
      <c r="A884" s="15"/>
      <c r="B884" s="260"/>
      <c r="C884" s="261"/>
      <c r="D884" s="234" t="s">
        <v>155</v>
      </c>
      <c r="E884" s="262" t="s">
        <v>1</v>
      </c>
      <c r="F884" s="263" t="s">
        <v>163</v>
      </c>
      <c r="G884" s="261"/>
      <c r="H884" s="264">
        <v>71.918000000000006</v>
      </c>
      <c r="I884" s="265"/>
      <c r="J884" s="261"/>
      <c r="K884" s="261"/>
      <c r="L884" s="266"/>
      <c r="M884" s="267"/>
      <c r="N884" s="268"/>
      <c r="O884" s="268"/>
      <c r="P884" s="268"/>
      <c r="Q884" s="268"/>
      <c r="R884" s="268"/>
      <c r="S884" s="268"/>
      <c r="T884" s="269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70" t="s">
        <v>155</v>
      </c>
      <c r="AU884" s="270" t="s">
        <v>83</v>
      </c>
      <c r="AV884" s="15" t="s">
        <v>153</v>
      </c>
      <c r="AW884" s="15" t="s">
        <v>30</v>
      </c>
      <c r="AX884" s="15" t="s">
        <v>81</v>
      </c>
      <c r="AY884" s="270" t="s">
        <v>147</v>
      </c>
    </row>
    <row r="885" s="2" customFormat="1" ht="37.8" customHeight="1">
      <c r="A885" s="38"/>
      <c r="B885" s="39"/>
      <c r="C885" s="220" t="s">
        <v>616</v>
      </c>
      <c r="D885" s="220" t="s">
        <v>149</v>
      </c>
      <c r="E885" s="221" t="s">
        <v>1009</v>
      </c>
      <c r="F885" s="222" t="s">
        <v>1010</v>
      </c>
      <c r="G885" s="223" t="s">
        <v>223</v>
      </c>
      <c r="H885" s="224">
        <v>17.359999999999999</v>
      </c>
      <c r="I885" s="225"/>
      <c r="J885" s="226">
        <f>ROUND(I885*H885,2)</f>
        <v>0</v>
      </c>
      <c r="K885" s="227"/>
      <c r="L885" s="44"/>
      <c r="M885" s="228" t="s">
        <v>1</v>
      </c>
      <c r="N885" s="229" t="s">
        <v>40</v>
      </c>
      <c r="O885" s="92"/>
      <c r="P885" s="230">
        <f>O885*H885</f>
        <v>0</v>
      </c>
      <c r="Q885" s="230">
        <v>0.0060099999999999997</v>
      </c>
      <c r="R885" s="230">
        <f>Q885*H885</f>
        <v>0.1043336</v>
      </c>
      <c r="S885" s="230">
        <v>0</v>
      </c>
      <c r="T885" s="231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32" t="s">
        <v>198</v>
      </c>
      <c r="AT885" s="232" t="s">
        <v>149</v>
      </c>
      <c r="AU885" s="232" t="s">
        <v>83</v>
      </c>
      <c r="AY885" s="17" t="s">
        <v>147</v>
      </c>
      <c r="BE885" s="233">
        <f>IF(N885="základní",J885,0)</f>
        <v>0</v>
      </c>
      <c r="BF885" s="233">
        <f>IF(N885="snížená",J885,0)</f>
        <v>0</v>
      </c>
      <c r="BG885" s="233">
        <f>IF(N885="zákl. přenesená",J885,0)</f>
        <v>0</v>
      </c>
      <c r="BH885" s="233">
        <f>IF(N885="sníž. přenesená",J885,0)</f>
        <v>0</v>
      </c>
      <c r="BI885" s="233">
        <f>IF(N885="nulová",J885,0)</f>
        <v>0</v>
      </c>
      <c r="BJ885" s="17" t="s">
        <v>153</v>
      </c>
      <c r="BK885" s="233">
        <f>ROUND(I885*H885,2)</f>
        <v>0</v>
      </c>
      <c r="BL885" s="17" t="s">
        <v>198</v>
      </c>
      <c r="BM885" s="232" t="s">
        <v>1011</v>
      </c>
    </row>
    <row r="886" s="2" customFormat="1">
      <c r="A886" s="38"/>
      <c r="B886" s="39"/>
      <c r="C886" s="40"/>
      <c r="D886" s="234" t="s">
        <v>154</v>
      </c>
      <c r="E886" s="40"/>
      <c r="F886" s="235" t="s">
        <v>1010</v>
      </c>
      <c r="G886" s="40"/>
      <c r="H886" s="40"/>
      <c r="I886" s="236"/>
      <c r="J886" s="40"/>
      <c r="K886" s="40"/>
      <c r="L886" s="44"/>
      <c r="M886" s="237"/>
      <c r="N886" s="238"/>
      <c r="O886" s="92"/>
      <c r="P886" s="92"/>
      <c r="Q886" s="92"/>
      <c r="R886" s="92"/>
      <c r="S886" s="92"/>
      <c r="T886" s="93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T886" s="17" t="s">
        <v>154</v>
      </c>
      <c r="AU886" s="17" t="s">
        <v>83</v>
      </c>
    </row>
    <row r="887" s="14" customFormat="1">
      <c r="A887" s="14"/>
      <c r="B887" s="250"/>
      <c r="C887" s="251"/>
      <c r="D887" s="234" t="s">
        <v>155</v>
      </c>
      <c r="E887" s="252" t="s">
        <v>1</v>
      </c>
      <c r="F887" s="253" t="s">
        <v>476</v>
      </c>
      <c r="G887" s="251"/>
      <c r="H887" s="252" t="s">
        <v>1</v>
      </c>
      <c r="I887" s="254"/>
      <c r="J887" s="251"/>
      <c r="K887" s="251"/>
      <c r="L887" s="255"/>
      <c r="M887" s="256"/>
      <c r="N887" s="257"/>
      <c r="O887" s="257"/>
      <c r="P887" s="257"/>
      <c r="Q887" s="257"/>
      <c r="R887" s="257"/>
      <c r="S887" s="257"/>
      <c r="T887" s="258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9" t="s">
        <v>155</v>
      </c>
      <c r="AU887" s="259" t="s">
        <v>83</v>
      </c>
      <c r="AV887" s="14" t="s">
        <v>81</v>
      </c>
      <c r="AW887" s="14" t="s">
        <v>30</v>
      </c>
      <c r="AX887" s="14" t="s">
        <v>73</v>
      </c>
      <c r="AY887" s="259" t="s">
        <v>147</v>
      </c>
    </row>
    <row r="888" s="13" customFormat="1">
      <c r="A888" s="13"/>
      <c r="B888" s="239"/>
      <c r="C888" s="240"/>
      <c r="D888" s="234" t="s">
        <v>155</v>
      </c>
      <c r="E888" s="241" t="s">
        <v>1</v>
      </c>
      <c r="F888" s="242" t="s">
        <v>477</v>
      </c>
      <c r="G888" s="240"/>
      <c r="H888" s="243">
        <v>17.359999999999999</v>
      </c>
      <c r="I888" s="244"/>
      <c r="J888" s="240"/>
      <c r="K888" s="240"/>
      <c r="L888" s="245"/>
      <c r="M888" s="246"/>
      <c r="N888" s="247"/>
      <c r="O888" s="247"/>
      <c r="P888" s="247"/>
      <c r="Q888" s="247"/>
      <c r="R888" s="247"/>
      <c r="S888" s="247"/>
      <c r="T888" s="248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9" t="s">
        <v>155</v>
      </c>
      <c r="AU888" s="249" t="s">
        <v>83</v>
      </c>
      <c r="AV888" s="13" t="s">
        <v>83</v>
      </c>
      <c r="AW888" s="13" t="s">
        <v>30</v>
      </c>
      <c r="AX888" s="13" t="s">
        <v>73</v>
      </c>
      <c r="AY888" s="249" t="s">
        <v>147</v>
      </c>
    </row>
    <row r="889" s="15" customFormat="1">
      <c r="A889" s="15"/>
      <c r="B889" s="260"/>
      <c r="C889" s="261"/>
      <c r="D889" s="234" t="s">
        <v>155</v>
      </c>
      <c r="E889" s="262" t="s">
        <v>1</v>
      </c>
      <c r="F889" s="263" t="s">
        <v>163</v>
      </c>
      <c r="G889" s="261"/>
      <c r="H889" s="264">
        <v>17.359999999999999</v>
      </c>
      <c r="I889" s="265"/>
      <c r="J889" s="261"/>
      <c r="K889" s="261"/>
      <c r="L889" s="266"/>
      <c r="M889" s="267"/>
      <c r="N889" s="268"/>
      <c r="O889" s="268"/>
      <c r="P889" s="268"/>
      <c r="Q889" s="268"/>
      <c r="R889" s="268"/>
      <c r="S889" s="268"/>
      <c r="T889" s="269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0" t="s">
        <v>155</v>
      </c>
      <c r="AU889" s="270" t="s">
        <v>83</v>
      </c>
      <c r="AV889" s="15" t="s">
        <v>153</v>
      </c>
      <c r="AW889" s="15" t="s">
        <v>30</v>
      </c>
      <c r="AX889" s="15" t="s">
        <v>81</v>
      </c>
      <c r="AY889" s="270" t="s">
        <v>147</v>
      </c>
    </row>
    <row r="890" s="2" customFormat="1" ht="24.15" customHeight="1">
      <c r="A890" s="38"/>
      <c r="B890" s="39"/>
      <c r="C890" s="220" t="s">
        <v>1012</v>
      </c>
      <c r="D890" s="220" t="s">
        <v>149</v>
      </c>
      <c r="E890" s="221" t="s">
        <v>1013</v>
      </c>
      <c r="F890" s="222" t="s">
        <v>1014</v>
      </c>
      <c r="G890" s="223" t="s">
        <v>236</v>
      </c>
      <c r="H890" s="224">
        <v>0.83399999999999996</v>
      </c>
      <c r="I890" s="225"/>
      <c r="J890" s="226">
        <f>ROUND(I890*H890,2)</f>
        <v>0</v>
      </c>
      <c r="K890" s="227"/>
      <c r="L890" s="44"/>
      <c r="M890" s="228" t="s">
        <v>1</v>
      </c>
      <c r="N890" s="229" t="s">
        <v>40</v>
      </c>
      <c r="O890" s="92"/>
      <c r="P890" s="230">
        <f>O890*H890</f>
        <v>0</v>
      </c>
      <c r="Q890" s="230">
        <v>0</v>
      </c>
      <c r="R890" s="230">
        <f>Q890*H890</f>
        <v>0</v>
      </c>
      <c r="S890" s="230">
        <v>0</v>
      </c>
      <c r="T890" s="231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32" t="s">
        <v>198</v>
      </c>
      <c r="AT890" s="232" t="s">
        <v>149</v>
      </c>
      <c r="AU890" s="232" t="s">
        <v>83</v>
      </c>
      <c r="AY890" s="17" t="s">
        <v>147</v>
      </c>
      <c r="BE890" s="233">
        <f>IF(N890="základní",J890,0)</f>
        <v>0</v>
      </c>
      <c r="BF890" s="233">
        <f>IF(N890="snížená",J890,0)</f>
        <v>0</v>
      </c>
      <c r="BG890" s="233">
        <f>IF(N890="zákl. přenesená",J890,0)</f>
        <v>0</v>
      </c>
      <c r="BH890" s="233">
        <f>IF(N890="sníž. přenesená",J890,0)</f>
        <v>0</v>
      </c>
      <c r="BI890" s="233">
        <f>IF(N890="nulová",J890,0)</f>
        <v>0</v>
      </c>
      <c r="BJ890" s="17" t="s">
        <v>153</v>
      </c>
      <c r="BK890" s="233">
        <f>ROUND(I890*H890,2)</f>
        <v>0</v>
      </c>
      <c r="BL890" s="17" t="s">
        <v>198</v>
      </c>
      <c r="BM890" s="232" t="s">
        <v>1015</v>
      </c>
    </row>
    <row r="891" s="2" customFormat="1">
      <c r="A891" s="38"/>
      <c r="B891" s="39"/>
      <c r="C891" s="40"/>
      <c r="D891" s="234" t="s">
        <v>154</v>
      </c>
      <c r="E891" s="40"/>
      <c r="F891" s="235" t="s">
        <v>1016</v>
      </c>
      <c r="G891" s="40"/>
      <c r="H891" s="40"/>
      <c r="I891" s="236"/>
      <c r="J891" s="40"/>
      <c r="K891" s="40"/>
      <c r="L891" s="44"/>
      <c r="M891" s="237"/>
      <c r="N891" s="238"/>
      <c r="O891" s="92"/>
      <c r="P891" s="92"/>
      <c r="Q891" s="92"/>
      <c r="R891" s="92"/>
      <c r="S891" s="92"/>
      <c r="T891" s="93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T891" s="17" t="s">
        <v>154</v>
      </c>
      <c r="AU891" s="17" t="s">
        <v>83</v>
      </c>
    </row>
    <row r="892" s="12" customFormat="1" ht="22.8" customHeight="1">
      <c r="A892" s="12"/>
      <c r="B892" s="204"/>
      <c r="C892" s="205"/>
      <c r="D892" s="206" t="s">
        <v>72</v>
      </c>
      <c r="E892" s="218" t="s">
        <v>1017</v>
      </c>
      <c r="F892" s="218" t="s">
        <v>1018</v>
      </c>
      <c r="G892" s="205"/>
      <c r="H892" s="205"/>
      <c r="I892" s="208"/>
      <c r="J892" s="219">
        <f>BK892</f>
        <v>0</v>
      </c>
      <c r="K892" s="205"/>
      <c r="L892" s="210"/>
      <c r="M892" s="211"/>
      <c r="N892" s="212"/>
      <c r="O892" s="212"/>
      <c r="P892" s="213">
        <f>SUM(P893:P902)</f>
        <v>0</v>
      </c>
      <c r="Q892" s="212"/>
      <c r="R892" s="213">
        <f>SUM(R893:R902)</f>
        <v>0.092462500000000003</v>
      </c>
      <c r="S892" s="212"/>
      <c r="T892" s="214">
        <f>SUM(T893:T902)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5" t="s">
        <v>83</v>
      </c>
      <c r="AT892" s="216" t="s">
        <v>72</v>
      </c>
      <c r="AU892" s="216" t="s">
        <v>81</v>
      </c>
      <c r="AY892" s="215" t="s">
        <v>147</v>
      </c>
      <c r="BK892" s="217">
        <f>SUM(BK893:BK902)</f>
        <v>0</v>
      </c>
    </row>
    <row r="893" s="2" customFormat="1" ht="24.15" customHeight="1">
      <c r="A893" s="38"/>
      <c r="B893" s="39"/>
      <c r="C893" s="220" t="s">
        <v>619</v>
      </c>
      <c r="D893" s="220" t="s">
        <v>149</v>
      </c>
      <c r="E893" s="221" t="s">
        <v>1019</v>
      </c>
      <c r="F893" s="222" t="s">
        <v>1020</v>
      </c>
      <c r="G893" s="223" t="s">
        <v>223</v>
      </c>
      <c r="H893" s="224">
        <v>36.259999999999998</v>
      </c>
      <c r="I893" s="225"/>
      <c r="J893" s="226">
        <f>ROUND(I893*H893,2)</f>
        <v>0</v>
      </c>
      <c r="K893" s="227"/>
      <c r="L893" s="44"/>
      <c r="M893" s="228" t="s">
        <v>1</v>
      </c>
      <c r="N893" s="229" t="s">
        <v>40</v>
      </c>
      <c r="O893" s="92"/>
      <c r="P893" s="230">
        <f>O893*H893</f>
        <v>0</v>
      </c>
      <c r="Q893" s="230">
        <v>0</v>
      </c>
      <c r="R893" s="230">
        <f>Q893*H893</f>
        <v>0</v>
      </c>
      <c r="S893" s="230">
        <v>0</v>
      </c>
      <c r="T893" s="231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32" t="s">
        <v>198</v>
      </c>
      <c r="AT893" s="232" t="s">
        <v>149</v>
      </c>
      <c r="AU893" s="232" t="s">
        <v>83</v>
      </c>
      <c r="AY893" s="17" t="s">
        <v>147</v>
      </c>
      <c r="BE893" s="233">
        <f>IF(N893="základní",J893,0)</f>
        <v>0</v>
      </c>
      <c r="BF893" s="233">
        <f>IF(N893="snížená",J893,0)</f>
        <v>0</v>
      </c>
      <c r="BG893" s="233">
        <f>IF(N893="zákl. přenesená",J893,0)</f>
        <v>0</v>
      </c>
      <c r="BH893" s="233">
        <f>IF(N893="sníž. přenesená",J893,0)</f>
        <v>0</v>
      </c>
      <c r="BI893" s="233">
        <f>IF(N893="nulová",J893,0)</f>
        <v>0</v>
      </c>
      <c r="BJ893" s="17" t="s">
        <v>153</v>
      </c>
      <c r="BK893" s="233">
        <f>ROUND(I893*H893,2)</f>
        <v>0</v>
      </c>
      <c r="BL893" s="17" t="s">
        <v>198</v>
      </c>
      <c r="BM893" s="232" t="s">
        <v>1021</v>
      </c>
    </row>
    <row r="894" s="2" customFormat="1">
      <c r="A894" s="38"/>
      <c r="B894" s="39"/>
      <c r="C894" s="40"/>
      <c r="D894" s="234" t="s">
        <v>154</v>
      </c>
      <c r="E894" s="40"/>
      <c r="F894" s="235" t="s">
        <v>1020</v>
      </c>
      <c r="G894" s="40"/>
      <c r="H894" s="40"/>
      <c r="I894" s="236"/>
      <c r="J894" s="40"/>
      <c r="K894" s="40"/>
      <c r="L894" s="44"/>
      <c r="M894" s="237"/>
      <c r="N894" s="238"/>
      <c r="O894" s="92"/>
      <c r="P894" s="92"/>
      <c r="Q894" s="92"/>
      <c r="R894" s="92"/>
      <c r="S894" s="92"/>
      <c r="T894" s="93"/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T894" s="17" t="s">
        <v>154</v>
      </c>
      <c r="AU894" s="17" t="s">
        <v>83</v>
      </c>
    </row>
    <row r="895" s="13" customFormat="1">
      <c r="A895" s="13"/>
      <c r="B895" s="239"/>
      <c r="C895" s="240"/>
      <c r="D895" s="234" t="s">
        <v>155</v>
      </c>
      <c r="E895" s="241" t="s">
        <v>1</v>
      </c>
      <c r="F895" s="242" t="s">
        <v>554</v>
      </c>
      <c r="G895" s="240"/>
      <c r="H895" s="243">
        <v>36.259999999999998</v>
      </c>
      <c r="I895" s="244"/>
      <c r="J895" s="240"/>
      <c r="K895" s="240"/>
      <c r="L895" s="245"/>
      <c r="M895" s="246"/>
      <c r="N895" s="247"/>
      <c r="O895" s="247"/>
      <c r="P895" s="247"/>
      <c r="Q895" s="247"/>
      <c r="R895" s="247"/>
      <c r="S895" s="247"/>
      <c r="T895" s="24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9" t="s">
        <v>155</v>
      </c>
      <c r="AU895" s="249" t="s">
        <v>83</v>
      </c>
      <c r="AV895" s="13" t="s">
        <v>83</v>
      </c>
      <c r="AW895" s="13" t="s">
        <v>30</v>
      </c>
      <c r="AX895" s="13" t="s">
        <v>73</v>
      </c>
      <c r="AY895" s="249" t="s">
        <v>147</v>
      </c>
    </row>
    <row r="896" s="15" customFormat="1">
      <c r="A896" s="15"/>
      <c r="B896" s="260"/>
      <c r="C896" s="261"/>
      <c r="D896" s="234" t="s">
        <v>155</v>
      </c>
      <c r="E896" s="262" t="s">
        <v>1</v>
      </c>
      <c r="F896" s="263" t="s">
        <v>163</v>
      </c>
      <c r="G896" s="261"/>
      <c r="H896" s="264">
        <v>36.259999999999998</v>
      </c>
      <c r="I896" s="265"/>
      <c r="J896" s="261"/>
      <c r="K896" s="261"/>
      <c r="L896" s="266"/>
      <c r="M896" s="267"/>
      <c r="N896" s="268"/>
      <c r="O896" s="268"/>
      <c r="P896" s="268"/>
      <c r="Q896" s="268"/>
      <c r="R896" s="268"/>
      <c r="S896" s="268"/>
      <c r="T896" s="269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70" t="s">
        <v>155</v>
      </c>
      <c r="AU896" s="270" t="s">
        <v>83</v>
      </c>
      <c r="AV896" s="15" t="s">
        <v>153</v>
      </c>
      <c r="AW896" s="15" t="s">
        <v>30</v>
      </c>
      <c r="AX896" s="15" t="s">
        <v>81</v>
      </c>
      <c r="AY896" s="270" t="s">
        <v>147</v>
      </c>
    </row>
    <row r="897" s="2" customFormat="1" ht="24.15" customHeight="1">
      <c r="A897" s="38"/>
      <c r="B897" s="39"/>
      <c r="C897" s="271" t="s">
        <v>1022</v>
      </c>
      <c r="D897" s="271" t="s">
        <v>253</v>
      </c>
      <c r="E897" s="272" t="s">
        <v>1023</v>
      </c>
      <c r="F897" s="273" t="s">
        <v>1024</v>
      </c>
      <c r="G897" s="274" t="s">
        <v>223</v>
      </c>
      <c r="H897" s="275">
        <v>36.984999999999999</v>
      </c>
      <c r="I897" s="276"/>
      <c r="J897" s="277">
        <f>ROUND(I897*H897,2)</f>
        <v>0</v>
      </c>
      <c r="K897" s="278"/>
      <c r="L897" s="279"/>
      <c r="M897" s="280" t="s">
        <v>1</v>
      </c>
      <c r="N897" s="281" t="s">
        <v>40</v>
      </c>
      <c r="O897" s="92"/>
      <c r="P897" s="230">
        <f>O897*H897</f>
        <v>0</v>
      </c>
      <c r="Q897" s="230">
        <v>0.0025000000000000001</v>
      </c>
      <c r="R897" s="230">
        <f>Q897*H897</f>
        <v>0.092462500000000003</v>
      </c>
      <c r="S897" s="230">
        <v>0</v>
      </c>
      <c r="T897" s="231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32" t="s">
        <v>241</v>
      </c>
      <c r="AT897" s="232" t="s">
        <v>253</v>
      </c>
      <c r="AU897" s="232" t="s">
        <v>83</v>
      </c>
      <c r="AY897" s="17" t="s">
        <v>147</v>
      </c>
      <c r="BE897" s="233">
        <f>IF(N897="základní",J897,0)</f>
        <v>0</v>
      </c>
      <c r="BF897" s="233">
        <f>IF(N897="snížená",J897,0)</f>
        <v>0</v>
      </c>
      <c r="BG897" s="233">
        <f>IF(N897="zákl. přenesená",J897,0)</f>
        <v>0</v>
      </c>
      <c r="BH897" s="233">
        <f>IF(N897="sníž. přenesená",J897,0)</f>
        <v>0</v>
      </c>
      <c r="BI897" s="233">
        <f>IF(N897="nulová",J897,0)</f>
        <v>0</v>
      </c>
      <c r="BJ897" s="17" t="s">
        <v>153</v>
      </c>
      <c r="BK897" s="233">
        <f>ROUND(I897*H897,2)</f>
        <v>0</v>
      </c>
      <c r="BL897" s="17" t="s">
        <v>198</v>
      </c>
      <c r="BM897" s="232" t="s">
        <v>1025</v>
      </c>
    </row>
    <row r="898" s="2" customFormat="1">
      <c r="A898" s="38"/>
      <c r="B898" s="39"/>
      <c r="C898" s="40"/>
      <c r="D898" s="234" t="s">
        <v>154</v>
      </c>
      <c r="E898" s="40"/>
      <c r="F898" s="235" t="s">
        <v>1024</v>
      </c>
      <c r="G898" s="40"/>
      <c r="H898" s="40"/>
      <c r="I898" s="236"/>
      <c r="J898" s="40"/>
      <c r="K898" s="40"/>
      <c r="L898" s="44"/>
      <c r="M898" s="237"/>
      <c r="N898" s="238"/>
      <c r="O898" s="92"/>
      <c r="P898" s="92"/>
      <c r="Q898" s="92"/>
      <c r="R898" s="92"/>
      <c r="S898" s="92"/>
      <c r="T898" s="93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T898" s="17" t="s">
        <v>154</v>
      </c>
      <c r="AU898" s="17" t="s">
        <v>83</v>
      </c>
    </row>
    <row r="899" s="13" customFormat="1">
      <c r="A899" s="13"/>
      <c r="B899" s="239"/>
      <c r="C899" s="240"/>
      <c r="D899" s="234" t="s">
        <v>155</v>
      </c>
      <c r="E899" s="241" t="s">
        <v>1</v>
      </c>
      <c r="F899" s="242" t="s">
        <v>1026</v>
      </c>
      <c r="G899" s="240"/>
      <c r="H899" s="243">
        <v>36.984999999999999</v>
      </c>
      <c r="I899" s="244"/>
      <c r="J899" s="240"/>
      <c r="K899" s="240"/>
      <c r="L899" s="245"/>
      <c r="M899" s="246"/>
      <c r="N899" s="247"/>
      <c r="O899" s="247"/>
      <c r="P899" s="247"/>
      <c r="Q899" s="247"/>
      <c r="R899" s="247"/>
      <c r="S899" s="247"/>
      <c r="T899" s="24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9" t="s">
        <v>155</v>
      </c>
      <c r="AU899" s="249" t="s">
        <v>83</v>
      </c>
      <c r="AV899" s="13" t="s">
        <v>83</v>
      </c>
      <c r="AW899" s="13" t="s">
        <v>30</v>
      </c>
      <c r="AX899" s="13" t="s">
        <v>73</v>
      </c>
      <c r="AY899" s="249" t="s">
        <v>147</v>
      </c>
    </row>
    <row r="900" s="15" customFormat="1">
      <c r="A900" s="15"/>
      <c r="B900" s="260"/>
      <c r="C900" s="261"/>
      <c r="D900" s="234" t="s">
        <v>155</v>
      </c>
      <c r="E900" s="262" t="s">
        <v>1</v>
      </c>
      <c r="F900" s="263" t="s">
        <v>163</v>
      </c>
      <c r="G900" s="261"/>
      <c r="H900" s="264">
        <v>36.984999999999999</v>
      </c>
      <c r="I900" s="265"/>
      <c r="J900" s="261"/>
      <c r="K900" s="261"/>
      <c r="L900" s="266"/>
      <c r="M900" s="267"/>
      <c r="N900" s="268"/>
      <c r="O900" s="268"/>
      <c r="P900" s="268"/>
      <c r="Q900" s="268"/>
      <c r="R900" s="268"/>
      <c r="S900" s="268"/>
      <c r="T900" s="269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70" t="s">
        <v>155</v>
      </c>
      <c r="AU900" s="270" t="s">
        <v>83</v>
      </c>
      <c r="AV900" s="15" t="s">
        <v>153</v>
      </c>
      <c r="AW900" s="15" t="s">
        <v>30</v>
      </c>
      <c r="AX900" s="15" t="s">
        <v>81</v>
      </c>
      <c r="AY900" s="270" t="s">
        <v>147</v>
      </c>
    </row>
    <row r="901" s="2" customFormat="1" ht="24.15" customHeight="1">
      <c r="A901" s="38"/>
      <c r="B901" s="39"/>
      <c r="C901" s="220" t="s">
        <v>623</v>
      </c>
      <c r="D901" s="220" t="s">
        <v>149</v>
      </c>
      <c r="E901" s="221" t="s">
        <v>1027</v>
      </c>
      <c r="F901" s="222" t="s">
        <v>1028</v>
      </c>
      <c r="G901" s="223" t="s">
        <v>236</v>
      </c>
      <c r="H901" s="224">
        <v>0.091999999999999998</v>
      </c>
      <c r="I901" s="225"/>
      <c r="J901" s="226">
        <f>ROUND(I901*H901,2)</f>
        <v>0</v>
      </c>
      <c r="K901" s="227"/>
      <c r="L901" s="44"/>
      <c r="M901" s="228" t="s">
        <v>1</v>
      </c>
      <c r="N901" s="229" t="s">
        <v>40</v>
      </c>
      <c r="O901" s="92"/>
      <c r="P901" s="230">
        <f>O901*H901</f>
        <v>0</v>
      </c>
      <c r="Q901" s="230">
        <v>0</v>
      </c>
      <c r="R901" s="230">
        <f>Q901*H901</f>
        <v>0</v>
      </c>
      <c r="S901" s="230">
        <v>0</v>
      </c>
      <c r="T901" s="231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32" t="s">
        <v>198</v>
      </c>
      <c r="AT901" s="232" t="s">
        <v>149</v>
      </c>
      <c r="AU901" s="232" t="s">
        <v>83</v>
      </c>
      <c r="AY901" s="17" t="s">
        <v>147</v>
      </c>
      <c r="BE901" s="233">
        <f>IF(N901="základní",J901,0)</f>
        <v>0</v>
      </c>
      <c r="BF901" s="233">
        <f>IF(N901="snížená",J901,0)</f>
        <v>0</v>
      </c>
      <c r="BG901" s="233">
        <f>IF(N901="zákl. přenesená",J901,0)</f>
        <v>0</v>
      </c>
      <c r="BH901" s="233">
        <f>IF(N901="sníž. přenesená",J901,0)</f>
        <v>0</v>
      </c>
      <c r="BI901" s="233">
        <f>IF(N901="nulová",J901,0)</f>
        <v>0</v>
      </c>
      <c r="BJ901" s="17" t="s">
        <v>153</v>
      </c>
      <c r="BK901" s="233">
        <f>ROUND(I901*H901,2)</f>
        <v>0</v>
      </c>
      <c r="BL901" s="17" t="s">
        <v>198</v>
      </c>
      <c r="BM901" s="232" t="s">
        <v>1029</v>
      </c>
    </row>
    <row r="902" s="2" customFormat="1">
      <c r="A902" s="38"/>
      <c r="B902" s="39"/>
      <c r="C902" s="40"/>
      <c r="D902" s="234" t="s">
        <v>154</v>
      </c>
      <c r="E902" s="40"/>
      <c r="F902" s="235" t="s">
        <v>1030</v>
      </c>
      <c r="G902" s="40"/>
      <c r="H902" s="40"/>
      <c r="I902" s="236"/>
      <c r="J902" s="40"/>
      <c r="K902" s="40"/>
      <c r="L902" s="44"/>
      <c r="M902" s="237"/>
      <c r="N902" s="238"/>
      <c r="O902" s="92"/>
      <c r="P902" s="92"/>
      <c r="Q902" s="92"/>
      <c r="R902" s="92"/>
      <c r="S902" s="92"/>
      <c r="T902" s="93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154</v>
      </c>
      <c r="AU902" s="17" t="s">
        <v>83</v>
      </c>
    </row>
    <row r="903" s="12" customFormat="1" ht="22.8" customHeight="1">
      <c r="A903" s="12"/>
      <c r="B903" s="204"/>
      <c r="C903" s="205"/>
      <c r="D903" s="206" t="s">
        <v>72</v>
      </c>
      <c r="E903" s="218" t="s">
        <v>1031</v>
      </c>
      <c r="F903" s="218" t="s">
        <v>1032</v>
      </c>
      <c r="G903" s="205"/>
      <c r="H903" s="205"/>
      <c r="I903" s="208"/>
      <c r="J903" s="219">
        <f>BK903</f>
        <v>0</v>
      </c>
      <c r="K903" s="205"/>
      <c r="L903" s="210"/>
      <c r="M903" s="211"/>
      <c r="N903" s="212"/>
      <c r="O903" s="212"/>
      <c r="P903" s="213">
        <f>SUM(P904:P928)</f>
        <v>0</v>
      </c>
      <c r="Q903" s="212"/>
      <c r="R903" s="213">
        <f>SUM(R904:R928)</f>
        <v>0.038920000000000003</v>
      </c>
      <c r="S903" s="212"/>
      <c r="T903" s="214">
        <f>SUM(T904:T928)</f>
        <v>0.042259999999999999</v>
      </c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R903" s="215" t="s">
        <v>83</v>
      </c>
      <c r="AT903" s="216" t="s">
        <v>72</v>
      </c>
      <c r="AU903" s="216" t="s">
        <v>81</v>
      </c>
      <c r="AY903" s="215" t="s">
        <v>147</v>
      </c>
      <c r="BK903" s="217">
        <f>SUM(BK904:BK928)</f>
        <v>0</v>
      </c>
    </row>
    <row r="904" s="2" customFormat="1" ht="21.75" customHeight="1">
      <c r="A904" s="38"/>
      <c r="B904" s="39"/>
      <c r="C904" s="220" t="s">
        <v>1033</v>
      </c>
      <c r="D904" s="220" t="s">
        <v>149</v>
      </c>
      <c r="E904" s="221" t="s">
        <v>1034</v>
      </c>
      <c r="F904" s="222" t="s">
        <v>1035</v>
      </c>
      <c r="G904" s="223" t="s">
        <v>152</v>
      </c>
      <c r="H904" s="224">
        <v>5</v>
      </c>
      <c r="I904" s="225"/>
      <c r="J904" s="226">
        <f>ROUND(I904*H904,2)</f>
        <v>0</v>
      </c>
      <c r="K904" s="227"/>
      <c r="L904" s="44"/>
      <c r="M904" s="228" t="s">
        <v>1</v>
      </c>
      <c r="N904" s="229" t="s">
        <v>40</v>
      </c>
      <c r="O904" s="92"/>
      <c r="P904" s="230">
        <f>O904*H904</f>
        <v>0</v>
      </c>
      <c r="Q904" s="230">
        <v>0.00142</v>
      </c>
      <c r="R904" s="230">
        <f>Q904*H904</f>
        <v>0.0071000000000000004</v>
      </c>
      <c r="S904" s="230">
        <v>0</v>
      </c>
      <c r="T904" s="231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32" t="s">
        <v>198</v>
      </c>
      <c r="AT904" s="232" t="s">
        <v>149</v>
      </c>
      <c r="AU904" s="232" t="s">
        <v>83</v>
      </c>
      <c r="AY904" s="17" t="s">
        <v>147</v>
      </c>
      <c r="BE904" s="233">
        <f>IF(N904="základní",J904,0)</f>
        <v>0</v>
      </c>
      <c r="BF904" s="233">
        <f>IF(N904="snížená",J904,0)</f>
        <v>0</v>
      </c>
      <c r="BG904" s="233">
        <f>IF(N904="zákl. přenesená",J904,0)</f>
        <v>0</v>
      </c>
      <c r="BH904" s="233">
        <f>IF(N904="sníž. přenesená",J904,0)</f>
        <v>0</v>
      </c>
      <c r="BI904" s="233">
        <f>IF(N904="nulová",J904,0)</f>
        <v>0</v>
      </c>
      <c r="BJ904" s="17" t="s">
        <v>153</v>
      </c>
      <c r="BK904" s="233">
        <f>ROUND(I904*H904,2)</f>
        <v>0</v>
      </c>
      <c r="BL904" s="17" t="s">
        <v>198</v>
      </c>
      <c r="BM904" s="232" t="s">
        <v>1036</v>
      </c>
    </row>
    <row r="905" s="2" customFormat="1">
      <c r="A905" s="38"/>
      <c r="B905" s="39"/>
      <c r="C905" s="40"/>
      <c r="D905" s="234" t="s">
        <v>154</v>
      </c>
      <c r="E905" s="40"/>
      <c r="F905" s="235" t="s">
        <v>1035</v>
      </c>
      <c r="G905" s="40"/>
      <c r="H905" s="40"/>
      <c r="I905" s="236"/>
      <c r="J905" s="40"/>
      <c r="K905" s="40"/>
      <c r="L905" s="44"/>
      <c r="M905" s="237"/>
      <c r="N905" s="238"/>
      <c r="O905" s="92"/>
      <c r="P905" s="92"/>
      <c r="Q905" s="92"/>
      <c r="R905" s="92"/>
      <c r="S905" s="92"/>
      <c r="T905" s="93"/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T905" s="17" t="s">
        <v>154</v>
      </c>
      <c r="AU905" s="17" t="s">
        <v>83</v>
      </c>
    </row>
    <row r="906" s="14" customFormat="1">
      <c r="A906" s="14"/>
      <c r="B906" s="250"/>
      <c r="C906" s="251"/>
      <c r="D906" s="234" t="s">
        <v>155</v>
      </c>
      <c r="E906" s="252" t="s">
        <v>1</v>
      </c>
      <c r="F906" s="253" t="s">
        <v>1037</v>
      </c>
      <c r="G906" s="251"/>
      <c r="H906" s="252" t="s">
        <v>1</v>
      </c>
      <c r="I906" s="254"/>
      <c r="J906" s="251"/>
      <c r="K906" s="251"/>
      <c r="L906" s="255"/>
      <c r="M906" s="256"/>
      <c r="N906" s="257"/>
      <c r="O906" s="257"/>
      <c r="P906" s="257"/>
      <c r="Q906" s="257"/>
      <c r="R906" s="257"/>
      <c r="S906" s="257"/>
      <c r="T906" s="258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9" t="s">
        <v>155</v>
      </c>
      <c r="AU906" s="259" t="s">
        <v>83</v>
      </c>
      <c r="AV906" s="14" t="s">
        <v>81</v>
      </c>
      <c r="AW906" s="14" t="s">
        <v>30</v>
      </c>
      <c r="AX906" s="14" t="s">
        <v>73</v>
      </c>
      <c r="AY906" s="259" t="s">
        <v>147</v>
      </c>
    </row>
    <row r="907" s="13" customFormat="1">
      <c r="A907" s="13"/>
      <c r="B907" s="239"/>
      <c r="C907" s="240"/>
      <c r="D907" s="234" t="s">
        <v>155</v>
      </c>
      <c r="E907" s="241" t="s">
        <v>1</v>
      </c>
      <c r="F907" s="242" t="s">
        <v>1038</v>
      </c>
      <c r="G907" s="240"/>
      <c r="H907" s="243">
        <v>5</v>
      </c>
      <c r="I907" s="244"/>
      <c r="J907" s="240"/>
      <c r="K907" s="240"/>
      <c r="L907" s="245"/>
      <c r="M907" s="246"/>
      <c r="N907" s="247"/>
      <c r="O907" s="247"/>
      <c r="P907" s="247"/>
      <c r="Q907" s="247"/>
      <c r="R907" s="247"/>
      <c r="S907" s="247"/>
      <c r="T907" s="24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9" t="s">
        <v>155</v>
      </c>
      <c r="AU907" s="249" t="s">
        <v>83</v>
      </c>
      <c r="AV907" s="13" t="s">
        <v>83</v>
      </c>
      <c r="AW907" s="13" t="s">
        <v>30</v>
      </c>
      <c r="AX907" s="13" t="s">
        <v>73</v>
      </c>
      <c r="AY907" s="249" t="s">
        <v>147</v>
      </c>
    </row>
    <row r="908" s="15" customFormat="1">
      <c r="A908" s="15"/>
      <c r="B908" s="260"/>
      <c r="C908" s="261"/>
      <c r="D908" s="234" t="s">
        <v>155</v>
      </c>
      <c r="E908" s="262" t="s">
        <v>1</v>
      </c>
      <c r="F908" s="263" t="s">
        <v>163</v>
      </c>
      <c r="G908" s="261"/>
      <c r="H908" s="264">
        <v>5</v>
      </c>
      <c r="I908" s="265"/>
      <c r="J908" s="261"/>
      <c r="K908" s="261"/>
      <c r="L908" s="266"/>
      <c r="M908" s="267"/>
      <c r="N908" s="268"/>
      <c r="O908" s="268"/>
      <c r="P908" s="268"/>
      <c r="Q908" s="268"/>
      <c r="R908" s="268"/>
      <c r="S908" s="268"/>
      <c r="T908" s="269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70" t="s">
        <v>155</v>
      </c>
      <c r="AU908" s="270" t="s">
        <v>83</v>
      </c>
      <c r="AV908" s="15" t="s">
        <v>153</v>
      </c>
      <c r="AW908" s="15" t="s">
        <v>30</v>
      </c>
      <c r="AX908" s="15" t="s">
        <v>81</v>
      </c>
      <c r="AY908" s="270" t="s">
        <v>147</v>
      </c>
    </row>
    <row r="909" s="2" customFormat="1" ht="16.5" customHeight="1">
      <c r="A909" s="38"/>
      <c r="B909" s="39"/>
      <c r="C909" s="220" t="s">
        <v>626</v>
      </c>
      <c r="D909" s="220" t="s">
        <v>149</v>
      </c>
      <c r="E909" s="221" t="s">
        <v>1039</v>
      </c>
      <c r="F909" s="222" t="s">
        <v>1040</v>
      </c>
      <c r="G909" s="223" t="s">
        <v>152</v>
      </c>
      <c r="H909" s="224">
        <v>5</v>
      </c>
      <c r="I909" s="225"/>
      <c r="J909" s="226">
        <f>ROUND(I909*H909,2)</f>
        <v>0</v>
      </c>
      <c r="K909" s="227"/>
      <c r="L909" s="44"/>
      <c r="M909" s="228" t="s">
        <v>1</v>
      </c>
      <c r="N909" s="229" t="s">
        <v>40</v>
      </c>
      <c r="O909" s="92"/>
      <c r="P909" s="230">
        <f>O909*H909</f>
        <v>0</v>
      </c>
      <c r="Q909" s="230">
        <v>0.00040999999999999999</v>
      </c>
      <c r="R909" s="230">
        <f>Q909*H909</f>
        <v>0.0020499999999999997</v>
      </c>
      <c r="S909" s="230">
        <v>0</v>
      </c>
      <c r="T909" s="231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32" t="s">
        <v>198</v>
      </c>
      <c r="AT909" s="232" t="s">
        <v>149</v>
      </c>
      <c r="AU909" s="232" t="s">
        <v>83</v>
      </c>
      <c r="AY909" s="17" t="s">
        <v>147</v>
      </c>
      <c r="BE909" s="233">
        <f>IF(N909="základní",J909,0)</f>
        <v>0</v>
      </c>
      <c r="BF909" s="233">
        <f>IF(N909="snížená",J909,0)</f>
        <v>0</v>
      </c>
      <c r="BG909" s="233">
        <f>IF(N909="zákl. přenesená",J909,0)</f>
        <v>0</v>
      </c>
      <c r="BH909" s="233">
        <f>IF(N909="sníž. přenesená",J909,0)</f>
        <v>0</v>
      </c>
      <c r="BI909" s="233">
        <f>IF(N909="nulová",J909,0)</f>
        <v>0</v>
      </c>
      <c r="BJ909" s="17" t="s">
        <v>153</v>
      </c>
      <c r="BK909" s="233">
        <f>ROUND(I909*H909,2)</f>
        <v>0</v>
      </c>
      <c r="BL909" s="17" t="s">
        <v>198</v>
      </c>
      <c r="BM909" s="232" t="s">
        <v>1041</v>
      </c>
    </row>
    <row r="910" s="2" customFormat="1">
      <c r="A910" s="38"/>
      <c r="B910" s="39"/>
      <c r="C910" s="40"/>
      <c r="D910" s="234" t="s">
        <v>154</v>
      </c>
      <c r="E910" s="40"/>
      <c r="F910" s="235" t="s">
        <v>1040</v>
      </c>
      <c r="G910" s="40"/>
      <c r="H910" s="40"/>
      <c r="I910" s="236"/>
      <c r="J910" s="40"/>
      <c r="K910" s="40"/>
      <c r="L910" s="44"/>
      <c r="M910" s="237"/>
      <c r="N910" s="238"/>
      <c r="O910" s="92"/>
      <c r="P910" s="92"/>
      <c r="Q910" s="92"/>
      <c r="R910" s="92"/>
      <c r="S910" s="92"/>
      <c r="T910" s="93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T910" s="17" t="s">
        <v>154</v>
      </c>
      <c r="AU910" s="17" t="s">
        <v>83</v>
      </c>
    </row>
    <row r="911" s="2" customFormat="1" ht="16.5" customHeight="1">
      <c r="A911" s="38"/>
      <c r="B911" s="39"/>
      <c r="C911" s="220" t="s">
        <v>1042</v>
      </c>
      <c r="D911" s="220" t="s">
        <v>149</v>
      </c>
      <c r="E911" s="221" t="s">
        <v>1043</v>
      </c>
      <c r="F911" s="222" t="s">
        <v>1044</v>
      </c>
      <c r="G911" s="223" t="s">
        <v>152</v>
      </c>
      <c r="H911" s="224">
        <v>11</v>
      </c>
      <c r="I911" s="225"/>
      <c r="J911" s="226">
        <f>ROUND(I911*H911,2)</f>
        <v>0</v>
      </c>
      <c r="K911" s="227"/>
      <c r="L911" s="44"/>
      <c r="M911" s="228" t="s">
        <v>1</v>
      </c>
      <c r="N911" s="229" t="s">
        <v>40</v>
      </c>
      <c r="O911" s="92"/>
      <c r="P911" s="230">
        <f>O911*H911</f>
        <v>0</v>
      </c>
      <c r="Q911" s="230">
        <v>0.0022399999999999998</v>
      </c>
      <c r="R911" s="230">
        <f>Q911*H911</f>
        <v>0.024639999999999999</v>
      </c>
      <c r="S911" s="230">
        <v>0</v>
      </c>
      <c r="T911" s="231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32" t="s">
        <v>198</v>
      </c>
      <c r="AT911" s="232" t="s">
        <v>149</v>
      </c>
      <c r="AU911" s="232" t="s">
        <v>83</v>
      </c>
      <c r="AY911" s="17" t="s">
        <v>147</v>
      </c>
      <c r="BE911" s="233">
        <f>IF(N911="základní",J911,0)</f>
        <v>0</v>
      </c>
      <c r="BF911" s="233">
        <f>IF(N911="snížená",J911,0)</f>
        <v>0</v>
      </c>
      <c r="BG911" s="233">
        <f>IF(N911="zákl. přenesená",J911,0)</f>
        <v>0</v>
      </c>
      <c r="BH911" s="233">
        <f>IF(N911="sníž. přenesená",J911,0)</f>
        <v>0</v>
      </c>
      <c r="BI911" s="233">
        <f>IF(N911="nulová",J911,0)</f>
        <v>0</v>
      </c>
      <c r="BJ911" s="17" t="s">
        <v>153</v>
      </c>
      <c r="BK911" s="233">
        <f>ROUND(I911*H911,2)</f>
        <v>0</v>
      </c>
      <c r="BL911" s="17" t="s">
        <v>198</v>
      </c>
      <c r="BM911" s="232" t="s">
        <v>1045</v>
      </c>
    </row>
    <row r="912" s="2" customFormat="1">
      <c r="A912" s="38"/>
      <c r="B912" s="39"/>
      <c r="C912" s="40"/>
      <c r="D912" s="234" t="s">
        <v>154</v>
      </c>
      <c r="E912" s="40"/>
      <c r="F912" s="235" t="s">
        <v>1044</v>
      </c>
      <c r="G912" s="40"/>
      <c r="H912" s="40"/>
      <c r="I912" s="236"/>
      <c r="J912" s="40"/>
      <c r="K912" s="40"/>
      <c r="L912" s="44"/>
      <c r="M912" s="237"/>
      <c r="N912" s="238"/>
      <c r="O912" s="92"/>
      <c r="P912" s="92"/>
      <c r="Q912" s="92"/>
      <c r="R912" s="92"/>
      <c r="S912" s="92"/>
      <c r="T912" s="93"/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T912" s="17" t="s">
        <v>154</v>
      </c>
      <c r="AU912" s="17" t="s">
        <v>83</v>
      </c>
    </row>
    <row r="913" s="2" customFormat="1" ht="16.5" customHeight="1">
      <c r="A913" s="38"/>
      <c r="B913" s="39"/>
      <c r="C913" s="271" t="s">
        <v>1046</v>
      </c>
      <c r="D913" s="271" t="s">
        <v>253</v>
      </c>
      <c r="E913" s="272" t="s">
        <v>1047</v>
      </c>
      <c r="F913" s="273" t="s">
        <v>1048</v>
      </c>
      <c r="G913" s="274" t="s">
        <v>298</v>
      </c>
      <c r="H913" s="275">
        <v>2</v>
      </c>
      <c r="I913" s="276"/>
      <c r="J913" s="277">
        <f>ROUND(I913*H913,2)</f>
        <v>0</v>
      </c>
      <c r="K913" s="278"/>
      <c r="L913" s="279"/>
      <c r="M913" s="280" t="s">
        <v>1</v>
      </c>
      <c r="N913" s="281" t="s">
        <v>40</v>
      </c>
      <c r="O913" s="92"/>
      <c r="P913" s="230">
        <f>O913*H913</f>
        <v>0</v>
      </c>
      <c r="Q913" s="230">
        <v>0.00085999999999999998</v>
      </c>
      <c r="R913" s="230">
        <f>Q913*H913</f>
        <v>0.00172</v>
      </c>
      <c r="S913" s="230">
        <v>0</v>
      </c>
      <c r="T913" s="231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32" t="s">
        <v>241</v>
      </c>
      <c r="AT913" s="232" t="s">
        <v>253</v>
      </c>
      <c r="AU913" s="232" t="s">
        <v>83</v>
      </c>
      <c r="AY913" s="17" t="s">
        <v>147</v>
      </c>
      <c r="BE913" s="233">
        <f>IF(N913="základní",J913,0)</f>
        <v>0</v>
      </c>
      <c r="BF913" s="233">
        <f>IF(N913="snížená",J913,0)</f>
        <v>0</v>
      </c>
      <c r="BG913" s="233">
        <f>IF(N913="zákl. přenesená",J913,0)</f>
        <v>0</v>
      </c>
      <c r="BH913" s="233">
        <f>IF(N913="sníž. přenesená",J913,0)</f>
        <v>0</v>
      </c>
      <c r="BI913" s="233">
        <f>IF(N913="nulová",J913,0)</f>
        <v>0</v>
      </c>
      <c r="BJ913" s="17" t="s">
        <v>153</v>
      </c>
      <c r="BK913" s="233">
        <f>ROUND(I913*H913,2)</f>
        <v>0</v>
      </c>
      <c r="BL913" s="17" t="s">
        <v>198</v>
      </c>
      <c r="BM913" s="232" t="s">
        <v>1049</v>
      </c>
    </row>
    <row r="914" s="2" customFormat="1">
      <c r="A914" s="38"/>
      <c r="B914" s="39"/>
      <c r="C914" s="40"/>
      <c r="D914" s="234" t="s">
        <v>154</v>
      </c>
      <c r="E914" s="40"/>
      <c r="F914" s="235" t="s">
        <v>1048</v>
      </c>
      <c r="G914" s="40"/>
      <c r="H914" s="40"/>
      <c r="I914" s="236"/>
      <c r="J914" s="40"/>
      <c r="K914" s="40"/>
      <c r="L914" s="44"/>
      <c r="M914" s="237"/>
      <c r="N914" s="238"/>
      <c r="O914" s="92"/>
      <c r="P914" s="92"/>
      <c r="Q914" s="92"/>
      <c r="R914" s="92"/>
      <c r="S914" s="92"/>
      <c r="T914" s="93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154</v>
      </c>
      <c r="AU914" s="17" t="s">
        <v>83</v>
      </c>
    </row>
    <row r="915" s="2" customFormat="1" ht="21.75" customHeight="1">
      <c r="A915" s="38"/>
      <c r="B915" s="39"/>
      <c r="C915" s="271" t="s">
        <v>1050</v>
      </c>
      <c r="D915" s="271" t="s">
        <v>253</v>
      </c>
      <c r="E915" s="272" t="s">
        <v>1051</v>
      </c>
      <c r="F915" s="273" t="s">
        <v>1052</v>
      </c>
      <c r="G915" s="274" t="s">
        <v>298</v>
      </c>
      <c r="H915" s="275">
        <v>1</v>
      </c>
      <c r="I915" s="276"/>
      <c r="J915" s="277">
        <f>ROUND(I915*H915,2)</f>
        <v>0</v>
      </c>
      <c r="K915" s="278"/>
      <c r="L915" s="279"/>
      <c r="M915" s="280" t="s">
        <v>1</v>
      </c>
      <c r="N915" s="281" t="s">
        <v>40</v>
      </c>
      <c r="O915" s="92"/>
      <c r="P915" s="230">
        <f>O915*H915</f>
        <v>0</v>
      </c>
      <c r="Q915" s="230">
        <v>0.00012</v>
      </c>
      <c r="R915" s="230">
        <f>Q915*H915</f>
        <v>0.00012</v>
      </c>
      <c r="S915" s="230">
        <v>0</v>
      </c>
      <c r="T915" s="231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232" t="s">
        <v>241</v>
      </c>
      <c r="AT915" s="232" t="s">
        <v>253</v>
      </c>
      <c r="AU915" s="232" t="s">
        <v>83</v>
      </c>
      <c r="AY915" s="17" t="s">
        <v>147</v>
      </c>
      <c r="BE915" s="233">
        <f>IF(N915="základní",J915,0)</f>
        <v>0</v>
      </c>
      <c r="BF915" s="233">
        <f>IF(N915="snížená",J915,0)</f>
        <v>0</v>
      </c>
      <c r="BG915" s="233">
        <f>IF(N915="zákl. přenesená",J915,0)</f>
        <v>0</v>
      </c>
      <c r="BH915" s="233">
        <f>IF(N915="sníž. přenesená",J915,0)</f>
        <v>0</v>
      </c>
      <c r="BI915" s="233">
        <f>IF(N915="nulová",J915,0)</f>
        <v>0</v>
      </c>
      <c r="BJ915" s="17" t="s">
        <v>153</v>
      </c>
      <c r="BK915" s="233">
        <f>ROUND(I915*H915,2)</f>
        <v>0</v>
      </c>
      <c r="BL915" s="17" t="s">
        <v>198</v>
      </c>
      <c r="BM915" s="232" t="s">
        <v>1053</v>
      </c>
    </row>
    <row r="916" s="2" customFormat="1">
      <c r="A916" s="38"/>
      <c r="B916" s="39"/>
      <c r="C916" s="40"/>
      <c r="D916" s="234" t="s">
        <v>154</v>
      </c>
      <c r="E916" s="40"/>
      <c r="F916" s="235" t="s">
        <v>1052</v>
      </c>
      <c r="G916" s="40"/>
      <c r="H916" s="40"/>
      <c r="I916" s="236"/>
      <c r="J916" s="40"/>
      <c r="K916" s="40"/>
      <c r="L916" s="44"/>
      <c r="M916" s="237"/>
      <c r="N916" s="238"/>
      <c r="O916" s="92"/>
      <c r="P916" s="92"/>
      <c r="Q916" s="92"/>
      <c r="R916" s="92"/>
      <c r="S916" s="92"/>
      <c r="T916" s="93"/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T916" s="17" t="s">
        <v>154</v>
      </c>
      <c r="AU916" s="17" t="s">
        <v>83</v>
      </c>
    </row>
    <row r="917" s="2" customFormat="1" ht="24.15" customHeight="1">
      <c r="A917" s="38"/>
      <c r="B917" s="39"/>
      <c r="C917" s="220" t="s">
        <v>634</v>
      </c>
      <c r="D917" s="220" t="s">
        <v>149</v>
      </c>
      <c r="E917" s="221" t="s">
        <v>1054</v>
      </c>
      <c r="F917" s="222" t="s">
        <v>1055</v>
      </c>
      <c r="G917" s="223" t="s">
        <v>298</v>
      </c>
      <c r="H917" s="224">
        <v>2</v>
      </c>
      <c r="I917" s="225"/>
      <c r="J917" s="226">
        <f>ROUND(I917*H917,2)</f>
        <v>0</v>
      </c>
      <c r="K917" s="227"/>
      <c r="L917" s="44"/>
      <c r="M917" s="228" t="s">
        <v>1</v>
      </c>
      <c r="N917" s="229" t="s">
        <v>40</v>
      </c>
      <c r="O917" s="92"/>
      <c r="P917" s="230">
        <f>O917*H917</f>
        <v>0</v>
      </c>
      <c r="Q917" s="230">
        <v>0.0015</v>
      </c>
      <c r="R917" s="230">
        <f>Q917*H917</f>
        <v>0.0030000000000000001</v>
      </c>
      <c r="S917" s="230">
        <v>0</v>
      </c>
      <c r="T917" s="231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32" t="s">
        <v>198</v>
      </c>
      <c r="AT917" s="232" t="s">
        <v>149</v>
      </c>
      <c r="AU917" s="232" t="s">
        <v>83</v>
      </c>
      <c r="AY917" s="17" t="s">
        <v>147</v>
      </c>
      <c r="BE917" s="233">
        <f>IF(N917="základní",J917,0)</f>
        <v>0</v>
      </c>
      <c r="BF917" s="233">
        <f>IF(N917="snížená",J917,0)</f>
        <v>0</v>
      </c>
      <c r="BG917" s="233">
        <f>IF(N917="zákl. přenesená",J917,0)</f>
        <v>0</v>
      </c>
      <c r="BH917" s="233">
        <f>IF(N917="sníž. přenesená",J917,0)</f>
        <v>0</v>
      </c>
      <c r="BI917" s="233">
        <f>IF(N917="nulová",J917,0)</f>
        <v>0</v>
      </c>
      <c r="BJ917" s="17" t="s">
        <v>153</v>
      </c>
      <c r="BK917" s="233">
        <f>ROUND(I917*H917,2)</f>
        <v>0</v>
      </c>
      <c r="BL917" s="17" t="s">
        <v>198</v>
      </c>
      <c r="BM917" s="232" t="s">
        <v>1056</v>
      </c>
    </row>
    <row r="918" s="2" customFormat="1">
      <c r="A918" s="38"/>
      <c r="B918" s="39"/>
      <c r="C918" s="40"/>
      <c r="D918" s="234" t="s">
        <v>154</v>
      </c>
      <c r="E918" s="40"/>
      <c r="F918" s="235" t="s">
        <v>1055</v>
      </c>
      <c r="G918" s="40"/>
      <c r="H918" s="40"/>
      <c r="I918" s="236"/>
      <c r="J918" s="40"/>
      <c r="K918" s="40"/>
      <c r="L918" s="44"/>
      <c r="M918" s="237"/>
      <c r="N918" s="238"/>
      <c r="O918" s="92"/>
      <c r="P918" s="92"/>
      <c r="Q918" s="92"/>
      <c r="R918" s="92"/>
      <c r="S918" s="92"/>
      <c r="T918" s="93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154</v>
      </c>
      <c r="AU918" s="17" t="s">
        <v>83</v>
      </c>
    </row>
    <row r="919" s="2" customFormat="1" ht="16.5" customHeight="1">
      <c r="A919" s="38"/>
      <c r="B919" s="39"/>
      <c r="C919" s="220" t="s">
        <v>1057</v>
      </c>
      <c r="D919" s="220" t="s">
        <v>149</v>
      </c>
      <c r="E919" s="221" t="s">
        <v>1058</v>
      </c>
      <c r="F919" s="222" t="s">
        <v>1059</v>
      </c>
      <c r="G919" s="223" t="s">
        <v>298</v>
      </c>
      <c r="H919" s="224">
        <v>2</v>
      </c>
      <c r="I919" s="225"/>
      <c r="J919" s="226">
        <f>ROUND(I919*H919,2)</f>
        <v>0</v>
      </c>
      <c r="K919" s="227"/>
      <c r="L919" s="44"/>
      <c r="M919" s="228" t="s">
        <v>1</v>
      </c>
      <c r="N919" s="229" t="s">
        <v>40</v>
      </c>
      <c r="O919" s="92"/>
      <c r="P919" s="230">
        <f>O919*H919</f>
        <v>0</v>
      </c>
      <c r="Q919" s="230">
        <v>0</v>
      </c>
      <c r="R919" s="230">
        <f>Q919*H919</f>
        <v>0</v>
      </c>
      <c r="S919" s="230">
        <v>0.021129999999999999</v>
      </c>
      <c r="T919" s="231">
        <f>S919*H919</f>
        <v>0.042259999999999999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32" t="s">
        <v>198</v>
      </c>
      <c r="AT919" s="232" t="s">
        <v>149</v>
      </c>
      <c r="AU919" s="232" t="s">
        <v>83</v>
      </c>
      <c r="AY919" s="17" t="s">
        <v>147</v>
      </c>
      <c r="BE919" s="233">
        <f>IF(N919="základní",J919,0)</f>
        <v>0</v>
      </c>
      <c r="BF919" s="233">
        <f>IF(N919="snížená",J919,0)</f>
        <v>0</v>
      </c>
      <c r="BG919" s="233">
        <f>IF(N919="zákl. přenesená",J919,0)</f>
        <v>0</v>
      </c>
      <c r="BH919" s="233">
        <f>IF(N919="sníž. přenesená",J919,0)</f>
        <v>0</v>
      </c>
      <c r="BI919" s="233">
        <f>IF(N919="nulová",J919,0)</f>
        <v>0</v>
      </c>
      <c r="BJ919" s="17" t="s">
        <v>153</v>
      </c>
      <c r="BK919" s="233">
        <f>ROUND(I919*H919,2)</f>
        <v>0</v>
      </c>
      <c r="BL919" s="17" t="s">
        <v>198</v>
      </c>
      <c r="BM919" s="232" t="s">
        <v>1060</v>
      </c>
    </row>
    <row r="920" s="2" customFormat="1">
      <c r="A920" s="38"/>
      <c r="B920" s="39"/>
      <c r="C920" s="40"/>
      <c r="D920" s="234" t="s">
        <v>154</v>
      </c>
      <c r="E920" s="40"/>
      <c r="F920" s="235" t="s">
        <v>1059</v>
      </c>
      <c r="G920" s="40"/>
      <c r="H920" s="40"/>
      <c r="I920" s="236"/>
      <c r="J920" s="40"/>
      <c r="K920" s="40"/>
      <c r="L920" s="44"/>
      <c r="M920" s="237"/>
      <c r="N920" s="238"/>
      <c r="O920" s="92"/>
      <c r="P920" s="92"/>
      <c r="Q920" s="92"/>
      <c r="R920" s="92"/>
      <c r="S920" s="92"/>
      <c r="T920" s="93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154</v>
      </c>
      <c r="AU920" s="17" t="s">
        <v>83</v>
      </c>
    </row>
    <row r="921" s="2" customFormat="1" ht="16.5" customHeight="1">
      <c r="A921" s="38"/>
      <c r="B921" s="39"/>
      <c r="C921" s="220" t="s">
        <v>638</v>
      </c>
      <c r="D921" s="220" t="s">
        <v>149</v>
      </c>
      <c r="E921" s="221" t="s">
        <v>1061</v>
      </c>
      <c r="F921" s="222" t="s">
        <v>1062</v>
      </c>
      <c r="G921" s="223" t="s">
        <v>298</v>
      </c>
      <c r="H921" s="224">
        <v>1</v>
      </c>
      <c r="I921" s="225"/>
      <c r="J921" s="226">
        <f>ROUND(I921*H921,2)</f>
        <v>0</v>
      </c>
      <c r="K921" s="227"/>
      <c r="L921" s="44"/>
      <c r="M921" s="228" t="s">
        <v>1</v>
      </c>
      <c r="N921" s="229" t="s">
        <v>40</v>
      </c>
      <c r="O921" s="92"/>
      <c r="P921" s="230">
        <f>O921*H921</f>
        <v>0</v>
      </c>
      <c r="Q921" s="230">
        <v>0.00029</v>
      </c>
      <c r="R921" s="230">
        <f>Q921*H921</f>
        <v>0.00029</v>
      </c>
      <c r="S921" s="230">
        <v>0</v>
      </c>
      <c r="T921" s="231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32" t="s">
        <v>198</v>
      </c>
      <c r="AT921" s="232" t="s">
        <v>149</v>
      </c>
      <c r="AU921" s="232" t="s">
        <v>83</v>
      </c>
      <c r="AY921" s="17" t="s">
        <v>147</v>
      </c>
      <c r="BE921" s="233">
        <f>IF(N921="základní",J921,0)</f>
        <v>0</v>
      </c>
      <c r="BF921" s="233">
        <f>IF(N921="snížená",J921,0)</f>
        <v>0</v>
      </c>
      <c r="BG921" s="233">
        <f>IF(N921="zákl. přenesená",J921,0)</f>
        <v>0</v>
      </c>
      <c r="BH921" s="233">
        <f>IF(N921="sníž. přenesená",J921,0)</f>
        <v>0</v>
      </c>
      <c r="BI921" s="233">
        <f>IF(N921="nulová",J921,0)</f>
        <v>0</v>
      </c>
      <c r="BJ921" s="17" t="s">
        <v>153</v>
      </c>
      <c r="BK921" s="233">
        <f>ROUND(I921*H921,2)</f>
        <v>0</v>
      </c>
      <c r="BL921" s="17" t="s">
        <v>198</v>
      </c>
      <c r="BM921" s="232" t="s">
        <v>1063</v>
      </c>
    </row>
    <row r="922" s="2" customFormat="1">
      <c r="A922" s="38"/>
      <c r="B922" s="39"/>
      <c r="C922" s="40"/>
      <c r="D922" s="234" t="s">
        <v>154</v>
      </c>
      <c r="E922" s="40"/>
      <c r="F922" s="235" t="s">
        <v>1062</v>
      </c>
      <c r="G922" s="40"/>
      <c r="H922" s="40"/>
      <c r="I922" s="236"/>
      <c r="J922" s="40"/>
      <c r="K922" s="40"/>
      <c r="L922" s="44"/>
      <c r="M922" s="237"/>
      <c r="N922" s="238"/>
      <c r="O922" s="92"/>
      <c r="P922" s="92"/>
      <c r="Q922" s="92"/>
      <c r="R922" s="92"/>
      <c r="S922" s="92"/>
      <c r="T922" s="93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T922" s="17" t="s">
        <v>154</v>
      </c>
      <c r="AU922" s="17" t="s">
        <v>83</v>
      </c>
    </row>
    <row r="923" s="2" customFormat="1" ht="21.75" customHeight="1">
      <c r="A923" s="38"/>
      <c r="B923" s="39"/>
      <c r="C923" s="220" t="s">
        <v>1064</v>
      </c>
      <c r="D923" s="220" t="s">
        <v>149</v>
      </c>
      <c r="E923" s="221" t="s">
        <v>1065</v>
      </c>
      <c r="F923" s="222" t="s">
        <v>1066</v>
      </c>
      <c r="G923" s="223" t="s">
        <v>152</v>
      </c>
      <c r="H923" s="224">
        <v>16</v>
      </c>
      <c r="I923" s="225"/>
      <c r="J923" s="226">
        <f>ROUND(I923*H923,2)</f>
        <v>0</v>
      </c>
      <c r="K923" s="227"/>
      <c r="L923" s="44"/>
      <c r="M923" s="228" t="s">
        <v>1</v>
      </c>
      <c r="N923" s="229" t="s">
        <v>40</v>
      </c>
      <c r="O923" s="92"/>
      <c r="P923" s="230">
        <f>O923*H923</f>
        <v>0</v>
      </c>
      <c r="Q923" s="230">
        <v>0</v>
      </c>
      <c r="R923" s="230">
        <f>Q923*H923</f>
        <v>0</v>
      </c>
      <c r="S923" s="230">
        <v>0</v>
      </c>
      <c r="T923" s="231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32" t="s">
        <v>198</v>
      </c>
      <c r="AT923" s="232" t="s">
        <v>149</v>
      </c>
      <c r="AU923" s="232" t="s">
        <v>83</v>
      </c>
      <c r="AY923" s="17" t="s">
        <v>147</v>
      </c>
      <c r="BE923" s="233">
        <f>IF(N923="základní",J923,0)</f>
        <v>0</v>
      </c>
      <c r="BF923" s="233">
        <f>IF(N923="snížená",J923,0)</f>
        <v>0</v>
      </c>
      <c r="BG923" s="233">
        <f>IF(N923="zákl. přenesená",J923,0)</f>
        <v>0</v>
      </c>
      <c r="BH923" s="233">
        <f>IF(N923="sníž. přenesená",J923,0)</f>
        <v>0</v>
      </c>
      <c r="BI923" s="233">
        <f>IF(N923="nulová",J923,0)</f>
        <v>0</v>
      </c>
      <c r="BJ923" s="17" t="s">
        <v>153</v>
      </c>
      <c r="BK923" s="233">
        <f>ROUND(I923*H923,2)</f>
        <v>0</v>
      </c>
      <c r="BL923" s="17" t="s">
        <v>198</v>
      </c>
      <c r="BM923" s="232" t="s">
        <v>1067</v>
      </c>
    </row>
    <row r="924" s="2" customFormat="1">
      <c r="A924" s="38"/>
      <c r="B924" s="39"/>
      <c r="C924" s="40"/>
      <c r="D924" s="234" t="s">
        <v>154</v>
      </c>
      <c r="E924" s="40"/>
      <c r="F924" s="235" t="s">
        <v>1066</v>
      </c>
      <c r="G924" s="40"/>
      <c r="H924" s="40"/>
      <c r="I924" s="236"/>
      <c r="J924" s="40"/>
      <c r="K924" s="40"/>
      <c r="L924" s="44"/>
      <c r="M924" s="237"/>
      <c r="N924" s="238"/>
      <c r="O924" s="92"/>
      <c r="P924" s="92"/>
      <c r="Q924" s="92"/>
      <c r="R924" s="92"/>
      <c r="S924" s="92"/>
      <c r="T924" s="93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154</v>
      </c>
      <c r="AU924" s="17" t="s">
        <v>83</v>
      </c>
    </row>
    <row r="925" s="13" customFormat="1">
      <c r="A925" s="13"/>
      <c r="B925" s="239"/>
      <c r="C925" s="240"/>
      <c r="D925" s="234" t="s">
        <v>155</v>
      </c>
      <c r="E925" s="241" t="s">
        <v>1</v>
      </c>
      <c r="F925" s="242" t="s">
        <v>1068</v>
      </c>
      <c r="G925" s="240"/>
      <c r="H925" s="243">
        <v>16</v>
      </c>
      <c r="I925" s="244"/>
      <c r="J925" s="240"/>
      <c r="K925" s="240"/>
      <c r="L925" s="245"/>
      <c r="M925" s="246"/>
      <c r="N925" s="247"/>
      <c r="O925" s="247"/>
      <c r="P925" s="247"/>
      <c r="Q925" s="247"/>
      <c r="R925" s="247"/>
      <c r="S925" s="247"/>
      <c r="T925" s="24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9" t="s">
        <v>155</v>
      </c>
      <c r="AU925" s="249" t="s">
        <v>83</v>
      </c>
      <c r="AV925" s="13" t="s">
        <v>83</v>
      </c>
      <c r="AW925" s="13" t="s">
        <v>30</v>
      </c>
      <c r="AX925" s="13" t="s">
        <v>73</v>
      </c>
      <c r="AY925" s="249" t="s">
        <v>147</v>
      </c>
    </row>
    <row r="926" s="15" customFormat="1">
      <c r="A926" s="15"/>
      <c r="B926" s="260"/>
      <c r="C926" s="261"/>
      <c r="D926" s="234" t="s">
        <v>155</v>
      </c>
      <c r="E926" s="262" t="s">
        <v>1</v>
      </c>
      <c r="F926" s="263" t="s">
        <v>163</v>
      </c>
      <c r="G926" s="261"/>
      <c r="H926" s="264">
        <v>16</v>
      </c>
      <c r="I926" s="265"/>
      <c r="J926" s="261"/>
      <c r="K926" s="261"/>
      <c r="L926" s="266"/>
      <c r="M926" s="267"/>
      <c r="N926" s="268"/>
      <c r="O926" s="268"/>
      <c r="P926" s="268"/>
      <c r="Q926" s="268"/>
      <c r="R926" s="268"/>
      <c r="S926" s="268"/>
      <c r="T926" s="269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70" t="s">
        <v>155</v>
      </c>
      <c r="AU926" s="270" t="s">
        <v>83</v>
      </c>
      <c r="AV926" s="15" t="s">
        <v>153</v>
      </c>
      <c r="AW926" s="15" t="s">
        <v>30</v>
      </c>
      <c r="AX926" s="15" t="s">
        <v>81</v>
      </c>
      <c r="AY926" s="270" t="s">
        <v>147</v>
      </c>
    </row>
    <row r="927" s="2" customFormat="1" ht="24.15" customHeight="1">
      <c r="A927" s="38"/>
      <c r="B927" s="39"/>
      <c r="C927" s="220" t="s">
        <v>641</v>
      </c>
      <c r="D927" s="220" t="s">
        <v>149</v>
      </c>
      <c r="E927" s="221" t="s">
        <v>1069</v>
      </c>
      <c r="F927" s="222" t="s">
        <v>1070</v>
      </c>
      <c r="G927" s="223" t="s">
        <v>236</v>
      </c>
      <c r="H927" s="224">
        <v>0.039</v>
      </c>
      <c r="I927" s="225"/>
      <c r="J927" s="226">
        <f>ROUND(I927*H927,2)</f>
        <v>0</v>
      </c>
      <c r="K927" s="227"/>
      <c r="L927" s="44"/>
      <c r="M927" s="228" t="s">
        <v>1</v>
      </c>
      <c r="N927" s="229" t="s">
        <v>40</v>
      </c>
      <c r="O927" s="92"/>
      <c r="P927" s="230">
        <f>O927*H927</f>
        <v>0</v>
      </c>
      <c r="Q927" s="230">
        <v>0</v>
      </c>
      <c r="R927" s="230">
        <f>Q927*H927</f>
        <v>0</v>
      </c>
      <c r="S927" s="230">
        <v>0</v>
      </c>
      <c r="T927" s="231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32" t="s">
        <v>198</v>
      </c>
      <c r="AT927" s="232" t="s">
        <v>149</v>
      </c>
      <c r="AU927" s="232" t="s">
        <v>83</v>
      </c>
      <c r="AY927" s="17" t="s">
        <v>147</v>
      </c>
      <c r="BE927" s="233">
        <f>IF(N927="základní",J927,0)</f>
        <v>0</v>
      </c>
      <c r="BF927" s="233">
        <f>IF(N927="snížená",J927,0)</f>
        <v>0</v>
      </c>
      <c r="BG927" s="233">
        <f>IF(N927="zákl. přenesená",J927,0)</f>
        <v>0</v>
      </c>
      <c r="BH927" s="233">
        <f>IF(N927="sníž. přenesená",J927,0)</f>
        <v>0</v>
      </c>
      <c r="BI927" s="233">
        <f>IF(N927="nulová",J927,0)</f>
        <v>0</v>
      </c>
      <c r="BJ927" s="17" t="s">
        <v>153</v>
      </c>
      <c r="BK927" s="233">
        <f>ROUND(I927*H927,2)</f>
        <v>0</v>
      </c>
      <c r="BL927" s="17" t="s">
        <v>198</v>
      </c>
      <c r="BM927" s="232" t="s">
        <v>1071</v>
      </c>
    </row>
    <row r="928" s="2" customFormat="1">
      <c r="A928" s="38"/>
      <c r="B928" s="39"/>
      <c r="C928" s="40"/>
      <c r="D928" s="234" t="s">
        <v>154</v>
      </c>
      <c r="E928" s="40"/>
      <c r="F928" s="235" t="s">
        <v>1072</v>
      </c>
      <c r="G928" s="40"/>
      <c r="H928" s="40"/>
      <c r="I928" s="236"/>
      <c r="J928" s="40"/>
      <c r="K928" s="40"/>
      <c r="L928" s="44"/>
      <c r="M928" s="237"/>
      <c r="N928" s="238"/>
      <c r="O928" s="92"/>
      <c r="P928" s="92"/>
      <c r="Q928" s="92"/>
      <c r="R928" s="92"/>
      <c r="S928" s="92"/>
      <c r="T928" s="93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154</v>
      </c>
      <c r="AU928" s="17" t="s">
        <v>83</v>
      </c>
    </row>
    <row r="929" s="12" customFormat="1" ht="22.8" customHeight="1">
      <c r="A929" s="12"/>
      <c r="B929" s="204"/>
      <c r="C929" s="205"/>
      <c r="D929" s="206" t="s">
        <v>72</v>
      </c>
      <c r="E929" s="218" t="s">
        <v>1073</v>
      </c>
      <c r="F929" s="218" t="s">
        <v>1074</v>
      </c>
      <c r="G929" s="205"/>
      <c r="H929" s="205"/>
      <c r="I929" s="208"/>
      <c r="J929" s="219">
        <f>BK929</f>
        <v>0</v>
      </c>
      <c r="K929" s="205"/>
      <c r="L929" s="210"/>
      <c r="M929" s="211"/>
      <c r="N929" s="212"/>
      <c r="O929" s="212"/>
      <c r="P929" s="213">
        <f>SUM(P930:P971)</f>
        <v>0</v>
      </c>
      <c r="Q929" s="212"/>
      <c r="R929" s="213">
        <f>SUM(R930:R971)</f>
        <v>0.091319999999999998</v>
      </c>
      <c r="S929" s="212"/>
      <c r="T929" s="214">
        <f>SUM(T930:T971)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215" t="s">
        <v>83</v>
      </c>
      <c r="AT929" s="216" t="s">
        <v>72</v>
      </c>
      <c r="AU929" s="216" t="s">
        <v>81</v>
      </c>
      <c r="AY929" s="215" t="s">
        <v>147</v>
      </c>
      <c r="BK929" s="217">
        <f>SUM(BK930:BK971)</f>
        <v>0</v>
      </c>
    </row>
    <row r="930" s="2" customFormat="1" ht="24.15" customHeight="1">
      <c r="A930" s="38"/>
      <c r="B930" s="39"/>
      <c r="C930" s="220" t="s">
        <v>1075</v>
      </c>
      <c r="D930" s="220" t="s">
        <v>149</v>
      </c>
      <c r="E930" s="221" t="s">
        <v>1076</v>
      </c>
      <c r="F930" s="222" t="s">
        <v>1077</v>
      </c>
      <c r="G930" s="223" t="s">
        <v>152</v>
      </c>
      <c r="H930" s="224">
        <v>2</v>
      </c>
      <c r="I930" s="225"/>
      <c r="J930" s="226">
        <f>ROUND(I930*H930,2)</f>
        <v>0</v>
      </c>
      <c r="K930" s="227"/>
      <c r="L930" s="44"/>
      <c r="M930" s="228" t="s">
        <v>1</v>
      </c>
      <c r="N930" s="229" t="s">
        <v>40</v>
      </c>
      <c r="O930" s="92"/>
      <c r="P930" s="230">
        <f>O930*H930</f>
        <v>0</v>
      </c>
      <c r="Q930" s="230">
        <v>0.00051000000000000004</v>
      </c>
      <c r="R930" s="230">
        <f>Q930*H930</f>
        <v>0.0010200000000000001</v>
      </c>
      <c r="S930" s="230">
        <v>0</v>
      </c>
      <c r="T930" s="231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32" t="s">
        <v>198</v>
      </c>
      <c r="AT930" s="232" t="s">
        <v>149</v>
      </c>
      <c r="AU930" s="232" t="s">
        <v>83</v>
      </c>
      <c r="AY930" s="17" t="s">
        <v>147</v>
      </c>
      <c r="BE930" s="233">
        <f>IF(N930="základní",J930,0)</f>
        <v>0</v>
      </c>
      <c r="BF930" s="233">
        <f>IF(N930="snížená",J930,0)</f>
        <v>0</v>
      </c>
      <c r="BG930" s="233">
        <f>IF(N930="zákl. přenesená",J930,0)</f>
        <v>0</v>
      </c>
      <c r="BH930" s="233">
        <f>IF(N930="sníž. přenesená",J930,0)</f>
        <v>0</v>
      </c>
      <c r="BI930" s="233">
        <f>IF(N930="nulová",J930,0)</f>
        <v>0</v>
      </c>
      <c r="BJ930" s="17" t="s">
        <v>153</v>
      </c>
      <c r="BK930" s="233">
        <f>ROUND(I930*H930,2)</f>
        <v>0</v>
      </c>
      <c r="BL930" s="17" t="s">
        <v>198</v>
      </c>
      <c r="BM930" s="232" t="s">
        <v>1078</v>
      </c>
    </row>
    <row r="931" s="2" customFormat="1">
      <c r="A931" s="38"/>
      <c r="B931" s="39"/>
      <c r="C931" s="40"/>
      <c r="D931" s="234" t="s">
        <v>154</v>
      </c>
      <c r="E931" s="40"/>
      <c r="F931" s="235" t="s">
        <v>1077</v>
      </c>
      <c r="G931" s="40"/>
      <c r="H931" s="40"/>
      <c r="I931" s="236"/>
      <c r="J931" s="40"/>
      <c r="K931" s="40"/>
      <c r="L931" s="44"/>
      <c r="M931" s="237"/>
      <c r="N931" s="238"/>
      <c r="O931" s="92"/>
      <c r="P931" s="92"/>
      <c r="Q931" s="92"/>
      <c r="R931" s="92"/>
      <c r="S931" s="92"/>
      <c r="T931" s="93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154</v>
      </c>
      <c r="AU931" s="17" t="s">
        <v>83</v>
      </c>
    </row>
    <row r="932" s="2" customFormat="1" ht="24.15" customHeight="1">
      <c r="A932" s="38"/>
      <c r="B932" s="39"/>
      <c r="C932" s="220" t="s">
        <v>645</v>
      </c>
      <c r="D932" s="220" t="s">
        <v>149</v>
      </c>
      <c r="E932" s="221" t="s">
        <v>1079</v>
      </c>
      <c r="F932" s="222" t="s">
        <v>1080</v>
      </c>
      <c r="G932" s="223" t="s">
        <v>152</v>
      </c>
      <c r="H932" s="224">
        <v>66</v>
      </c>
      <c r="I932" s="225"/>
      <c r="J932" s="226">
        <f>ROUND(I932*H932,2)</f>
        <v>0</v>
      </c>
      <c r="K932" s="227"/>
      <c r="L932" s="44"/>
      <c r="M932" s="228" t="s">
        <v>1</v>
      </c>
      <c r="N932" s="229" t="s">
        <v>40</v>
      </c>
      <c r="O932" s="92"/>
      <c r="P932" s="230">
        <f>O932*H932</f>
        <v>0</v>
      </c>
      <c r="Q932" s="230">
        <v>0.00084000000000000003</v>
      </c>
      <c r="R932" s="230">
        <f>Q932*H932</f>
        <v>0.055440000000000003</v>
      </c>
      <c r="S932" s="230">
        <v>0</v>
      </c>
      <c r="T932" s="231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32" t="s">
        <v>198</v>
      </c>
      <c r="AT932" s="232" t="s">
        <v>149</v>
      </c>
      <c r="AU932" s="232" t="s">
        <v>83</v>
      </c>
      <c r="AY932" s="17" t="s">
        <v>147</v>
      </c>
      <c r="BE932" s="233">
        <f>IF(N932="základní",J932,0)</f>
        <v>0</v>
      </c>
      <c r="BF932" s="233">
        <f>IF(N932="snížená",J932,0)</f>
        <v>0</v>
      </c>
      <c r="BG932" s="233">
        <f>IF(N932="zákl. přenesená",J932,0)</f>
        <v>0</v>
      </c>
      <c r="BH932" s="233">
        <f>IF(N932="sníž. přenesená",J932,0)</f>
        <v>0</v>
      </c>
      <c r="BI932" s="233">
        <f>IF(N932="nulová",J932,0)</f>
        <v>0</v>
      </c>
      <c r="BJ932" s="17" t="s">
        <v>153</v>
      </c>
      <c r="BK932" s="233">
        <f>ROUND(I932*H932,2)</f>
        <v>0</v>
      </c>
      <c r="BL932" s="17" t="s">
        <v>198</v>
      </c>
      <c r="BM932" s="232" t="s">
        <v>1081</v>
      </c>
    </row>
    <row r="933" s="2" customFormat="1">
      <c r="A933" s="38"/>
      <c r="B933" s="39"/>
      <c r="C933" s="40"/>
      <c r="D933" s="234" t="s">
        <v>154</v>
      </c>
      <c r="E933" s="40"/>
      <c r="F933" s="235" t="s">
        <v>1080</v>
      </c>
      <c r="G933" s="40"/>
      <c r="H933" s="40"/>
      <c r="I933" s="236"/>
      <c r="J933" s="40"/>
      <c r="K933" s="40"/>
      <c r="L933" s="44"/>
      <c r="M933" s="237"/>
      <c r="N933" s="238"/>
      <c r="O933" s="92"/>
      <c r="P933" s="92"/>
      <c r="Q933" s="92"/>
      <c r="R933" s="92"/>
      <c r="S933" s="92"/>
      <c r="T933" s="93"/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T933" s="17" t="s">
        <v>154</v>
      </c>
      <c r="AU933" s="17" t="s">
        <v>83</v>
      </c>
    </row>
    <row r="934" s="2" customFormat="1" ht="24.15" customHeight="1">
      <c r="A934" s="38"/>
      <c r="B934" s="39"/>
      <c r="C934" s="220" t="s">
        <v>1082</v>
      </c>
      <c r="D934" s="220" t="s">
        <v>149</v>
      </c>
      <c r="E934" s="221" t="s">
        <v>1083</v>
      </c>
      <c r="F934" s="222" t="s">
        <v>1084</v>
      </c>
      <c r="G934" s="223" t="s">
        <v>152</v>
      </c>
      <c r="H934" s="224">
        <v>3</v>
      </c>
      <c r="I934" s="225"/>
      <c r="J934" s="226">
        <f>ROUND(I934*H934,2)</f>
        <v>0</v>
      </c>
      <c r="K934" s="227"/>
      <c r="L934" s="44"/>
      <c r="M934" s="228" t="s">
        <v>1</v>
      </c>
      <c r="N934" s="229" t="s">
        <v>40</v>
      </c>
      <c r="O934" s="92"/>
      <c r="P934" s="230">
        <f>O934*H934</f>
        <v>0</v>
      </c>
      <c r="Q934" s="230">
        <v>0.0014400000000000001</v>
      </c>
      <c r="R934" s="230">
        <f>Q934*H934</f>
        <v>0.0043200000000000001</v>
      </c>
      <c r="S934" s="230">
        <v>0</v>
      </c>
      <c r="T934" s="231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32" t="s">
        <v>198</v>
      </c>
      <c r="AT934" s="232" t="s">
        <v>149</v>
      </c>
      <c r="AU934" s="232" t="s">
        <v>83</v>
      </c>
      <c r="AY934" s="17" t="s">
        <v>147</v>
      </c>
      <c r="BE934" s="233">
        <f>IF(N934="základní",J934,0)</f>
        <v>0</v>
      </c>
      <c r="BF934" s="233">
        <f>IF(N934="snížená",J934,0)</f>
        <v>0</v>
      </c>
      <c r="BG934" s="233">
        <f>IF(N934="zákl. přenesená",J934,0)</f>
        <v>0</v>
      </c>
      <c r="BH934" s="233">
        <f>IF(N934="sníž. přenesená",J934,0)</f>
        <v>0</v>
      </c>
      <c r="BI934" s="233">
        <f>IF(N934="nulová",J934,0)</f>
        <v>0</v>
      </c>
      <c r="BJ934" s="17" t="s">
        <v>153</v>
      </c>
      <c r="BK934" s="233">
        <f>ROUND(I934*H934,2)</f>
        <v>0</v>
      </c>
      <c r="BL934" s="17" t="s">
        <v>198</v>
      </c>
      <c r="BM934" s="232" t="s">
        <v>1085</v>
      </c>
    </row>
    <row r="935" s="2" customFormat="1">
      <c r="A935" s="38"/>
      <c r="B935" s="39"/>
      <c r="C935" s="40"/>
      <c r="D935" s="234" t="s">
        <v>154</v>
      </c>
      <c r="E935" s="40"/>
      <c r="F935" s="235" t="s">
        <v>1084</v>
      </c>
      <c r="G935" s="40"/>
      <c r="H935" s="40"/>
      <c r="I935" s="236"/>
      <c r="J935" s="40"/>
      <c r="K935" s="40"/>
      <c r="L935" s="44"/>
      <c r="M935" s="237"/>
      <c r="N935" s="238"/>
      <c r="O935" s="92"/>
      <c r="P935" s="92"/>
      <c r="Q935" s="92"/>
      <c r="R935" s="92"/>
      <c r="S935" s="92"/>
      <c r="T935" s="93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154</v>
      </c>
      <c r="AU935" s="17" t="s">
        <v>83</v>
      </c>
    </row>
    <row r="936" s="2" customFormat="1" ht="24.15" customHeight="1">
      <c r="A936" s="38"/>
      <c r="B936" s="39"/>
      <c r="C936" s="220" t="s">
        <v>648</v>
      </c>
      <c r="D936" s="220" t="s">
        <v>149</v>
      </c>
      <c r="E936" s="221" t="s">
        <v>1086</v>
      </c>
      <c r="F936" s="222" t="s">
        <v>1087</v>
      </c>
      <c r="G936" s="223" t="s">
        <v>1088</v>
      </c>
      <c r="H936" s="224">
        <v>1</v>
      </c>
      <c r="I936" s="225"/>
      <c r="J936" s="226">
        <f>ROUND(I936*H936,2)</f>
        <v>0</v>
      </c>
      <c r="K936" s="227"/>
      <c r="L936" s="44"/>
      <c r="M936" s="228" t="s">
        <v>1</v>
      </c>
      <c r="N936" s="229" t="s">
        <v>40</v>
      </c>
      <c r="O936" s="92"/>
      <c r="P936" s="230">
        <f>O936*H936</f>
        <v>0</v>
      </c>
      <c r="Q936" s="230">
        <v>0</v>
      </c>
      <c r="R936" s="230">
        <f>Q936*H936</f>
        <v>0</v>
      </c>
      <c r="S936" s="230">
        <v>0</v>
      </c>
      <c r="T936" s="231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32" t="s">
        <v>198</v>
      </c>
      <c r="AT936" s="232" t="s">
        <v>149</v>
      </c>
      <c r="AU936" s="232" t="s">
        <v>83</v>
      </c>
      <c r="AY936" s="17" t="s">
        <v>147</v>
      </c>
      <c r="BE936" s="233">
        <f>IF(N936="základní",J936,0)</f>
        <v>0</v>
      </c>
      <c r="BF936" s="233">
        <f>IF(N936="snížená",J936,0)</f>
        <v>0</v>
      </c>
      <c r="BG936" s="233">
        <f>IF(N936="zákl. přenesená",J936,0)</f>
        <v>0</v>
      </c>
      <c r="BH936" s="233">
        <f>IF(N936="sníž. přenesená",J936,0)</f>
        <v>0</v>
      </c>
      <c r="BI936" s="233">
        <f>IF(N936="nulová",J936,0)</f>
        <v>0</v>
      </c>
      <c r="BJ936" s="17" t="s">
        <v>153</v>
      </c>
      <c r="BK936" s="233">
        <f>ROUND(I936*H936,2)</f>
        <v>0</v>
      </c>
      <c r="BL936" s="17" t="s">
        <v>198</v>
      </c>
      <c r="BM936" s="232" t="s">
        <v>1089</v>
      </c>
    </row>
    <row r="937" s="2" customFormat="1">
      <c r="A937" s="38"/>
      <c r="B937" s="39"/>
      <c r="C937" s="40"/>
      <c r="D937" s="234" t="s">
        <v>154</v>
      </c>
      <c r="E937" s="40"/>
      <c r="F937" s="235" t="s">
        <v>1087</v>
      </c>
      <c r="G937" s="40"/>
      <c r="H937" s="40"/>
      <c r="I937" s="236"/>
      <c r="J937" s="40"/>
      <c r="K937" s="40"/>
      <c r="L937" s="44"/>
      <c r="M937" s="237"/>
      <c r="N937" s="238"/>
      <c r="O937" s="92"/>
      <c r="P937" s="92"/>
      <c r="Q937" s="92"/>
      <c r="R937" s="92"/>
      <c r="S937" s="92"/>
      <c r="T937" s="93"/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T937" s="17" t="s">
        <v>154</v>
      </c>
      <c r="AU937" s="17" t="s">
        <v>83</v>
      </c>
    </row>
    <row r="938" s="2" customFormat="1" ht="37.8" customHeight="1">
      <c r="A938" s="38"/>
      <c r="B938" s="39"/>
      <c r="C938" s="220" t="s">
        <v>1090</v>
      </c>
      <c r="D938" s="220" t="s">
        <v>149</v>
      </c>
      <c r="E938" s="221" t="s">
        <v>1091</v>
      </c>
      <c r="F938" s="222" t="s">
        <v>1092</v>
      </c>
      <c r="G938" s="223" t="s">
        <v>152</v>
      </c>
      <c r="H938" s="224">
        <v>34</v>
      </c>
      <c r="I938" s="225"/>
      <c r="J938" s="226">
        <f>ROUND(I938*H938,2)</f>
        <v>0</v>
      </c>
      <c r="K938" s="227"/>
      <c r="L938" s="44"/>
      <c r="M938" s="228" t="s">
        <v>1</v>
      </c>
      <c r="N938" s="229" t="s">
        <v>40</v>
      </c>
      <c r="O938" s="92"/>
      <c r="P938" s="230">
        <f>O938*H938</f>
        <v>0</v>
      </c>
      <c r="Q938" s="230">
        <v>4.0000000000000003E-05</v>
      </c>
      <c r="R938" s="230">
        <f>Q938*H938</f>
        <v>0.0013600000000000001</v>
      </c>
      <c r="S938" s="230">
        <v>0</v>
      </c>
      <c r="T938" s="231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32" t="s">
        <v>198</v>
      </c>
      <c r="AT938" s="232" t="s">
        <v>149</v>
      </c>
      <c r="AU938" s="232" t="s">
        <v>83</v>
      </c>
      <c r="AY938" s="17" t="s">
        <v>147</v>
      </c>
      <c r="BE938" s="233">
        <f>IF(N938="základní",J938,0)</f>
        <v>0</v>
      </c>
      <c r="BF938" s="233">
        <f>IF(N938="snížená",J938,0)</f>
        <v>0</v>
      </c>
      <c r="BG938" s="233">
        <f>IF(N938="zákl. přenesená",J938,0)</f>
        <v>0</v>
      </c>
      <c r="BH938" s="233">
        <f>IF(N938="sníž. přenesená",J938,0)</f>
        <v>0</v>
      </c>
      <c r="BI938" s="233">
        <f>IF(N938="nulová",J938,0)</f>
        <v>0</v>
      </c>
      <c r="BJ938" s="17" t="s">
        <v>153</v>
      </c>
      <c r="BK938" s="233">
        <f>ROUND(I938*H938,2)</f>
        <v>0</v>
      </c>
      <c r="BL938" s="17" t="s">
        <v>198</v>
      </c>
      <c r="BM938" s="232" t="s">
        <v>1093</v>
      </c>
    </row>
    <row r="939" s="2" customFormat="1">
      <c r="A939" s="38"/>
      <c r="B939" s="39"/>
      <c r="C939" s="40"/>
      <c r="D939" s="234" t="s">
        <v>154</v>
      </c>
      <c r="E939" s="40"/>
      <c r="F939" s="235" t="s">
        <v>1092</v>
      </c>
      <c r="G939" s="40"/>
      <c r="H939" s="40"/>
      <c r="I939" s="236"/>
      <c r="J939" s="40"/>
      <c r="K939" s="40"/>
      <c r="L939" s="44"/>
      <c r="M939" s="237"/>
      <c r="N939" s="238"/>
      <c r="O939" s="92"/>
      <c r="P939" s="92"/>
      <c r="Q939" s="92"/>
      <c r="R939" s="92"/>
      <c r="S939" s="92"/>
      <c r="T939" s="93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154</v>
      </c>
      <c r="AU939" s="17" t="s">
        <v>83</v>
      </c>
    </row>
    <row r="940" s="13" customFormat="1">
      <c r="A940" s="13"/>
      <c r="B940" s="239"/>
      <c r="C940" s="240"/>
      <c r="D940" s="234" t="s">
        <v>155</v>
      </c>
      <c r="E940" s="241" t="s">
        <v>1</v>
      </c>
      <c r="F940" s="242" t="s">
        <v>1094</v>
      </c>
      <c r="G940" s="240"/>
      <c r="H940" s="243">
        <v>34</v>
      </c>
      <c r="I940" s="244"/>
      <c r="J940" s="240"/>
      <c r="K940" s="240"/>
      <c r="L940" s="245"/>
      <c r="M940" s="246"/>
      <c r="N940" s="247"/>
      <c r="O940" s="247"/>
      <c r="P940" s="247"/>
      <c r="Q940" s="247"/>
      <c r="R940" s="247"/>
      <c r="S940" s="247"/>
      <c r="T940" s="24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9" t="s">
        <v>155</v>
      </c>
      <c r="AU940" s="249" t="s">
        <v>83</v>
      </c>
      <c r="AV940" s="13" t="s">
        <v>83</v>
      </c>
      <c r="AW940" s="13" t="s">
        <v>30</v>
      </c>
      <c r="AX940" s="13" t="s">
        <v>73</v>
      </c>
      <c r="AY940" s="249" t="s">
        <v>147</v>
      </c>
    </row>
    <row r="941" s="15" customFormat="1">
      <c r="A941" s="15"/>
      <c r="B941" s="260"/>
      <c r="C941" s="261"/>
      <c r="D941" s="234" t="s">
        <v>155</v>
      </c>
      <c r="E941" s="262" t="s">
        <v>1</v>
      </c>
      <c r="F941" s="263" t="s">
        <v>163</v>
      </c>
      <c r="G941" s="261"/>
      <c r="H941" s="264">
        <v>34</v>
      </c>
      <c r="I941" s="265"/>
      <c r="J941" s="261"/>
      <c r="K941" s="261"/>
      <c r="L941" s="266"/>
      <c r="M941" s="267"/>
      <c r="N941" s="268"/>
      <c r="O941" s="268"/>
      <c r="P941" s="268"/>
      <c r="Q941" s="268"/>
      <c r="R941" s="268"/>
      <c r="S941" s="268"/>
      <c r="T941" s="269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70" t="s">
        <v>155</v>
      </c>
      <c r="AU941" s="270" t="s">
        <v>83</v>
      </c>
      <c r="AV941" s="15" t="s">
        <v>153</v>
      </c>
      <c r="AW941" s="15" t="s">
        <v>30</v>
      </c>
      <c r="AX941" s="15" t="s">
        <v>81</v>
      </c>
      <c r="AY941" s="270" t="s">
        <v>147</v>
      </c>
    </row>
    <row r="942" s="2" customFormat="1" ht="37.8" customHeight="1">
      <c r="A942" s="38"/>
      <c r="B942" s="39"/>
      <c r="C942" s="220" t="s">
        <v>652</v>
      </c>
      <c r="D942" s="220" t="s">
        <v>149</v>
      </c>
      <c r="E942" s="221" t="s">
        <v>1095</v>
      </c>
      <c r="F942" s="222" t="s">
        <v>1096</v>
      </c>
      <c r="G942" s="223" t="s">
        <v>152</v>
      </c>
      <c r="H942" s="224">
        <v>3</v>
      </c>
      <c r="I942" s="225"/>
      <c r="J942" s="226">
        <f>ROUND(I942*H942,2)</f>
        <v>0</v>
      </c>
      <c r="K942" s="227"/>
      <c r="L942" s="44"/>
      <c r="M942" s="228" t="s">
        <v>1</v>
      </c>
      <c r="N942" s="229" t="s">
        <v>40</v>
      </c>
      <c r="O942" s="92"/>
      <c r="P942" s="230">
        <f>O942*H942</f>
        <v>0</v>
      </c>
      <c r="Q942" s="230">
        <v>4.0000000000000003E-05</v>
      </c>
      <c r="R942" s="230">
        <f>Q942*H942</f>
        <v>0.00012000000000000002</v>
      </c>
      <c r="S942" s="230">
        <v>0</v>
      </c>
      <c r="T942" s="231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32" t="s">
        <v>198</v>
      </c>
      <c r="AT942" s="232" t="s">
        <v>149</v>
      </c>
      <c r="AU942" s="232" t="s">
        <v>83</v>
      </c>
      <c r="AY942" s="17" t="s">
        <v>147</v>
      </c>
      <c r="BE942" s="233">
        <f>IF(N942="základní",J942,0)</f>
        <v>0</v>
      </c>
      <c r="BF942" s="233">
        <f>IF(N942="snížená",J942,0)</f>
        <v>0</v>
      </c>
      <c r="BG942" s="233">
        <f>IF(N942="zákl. přenesená",J942,0)</f>
        <v>0</v>
      </c>
      <c r="BH942" s="233">
        <f>IF(N942="sníž. přenesená",J942,0)</f>
        <v>0</v>
      </c>
      <c r="BI942" s="233">
        <f>IF(N942="nulová",J942,0)</f>
        <v>0</v>
      </c>
      <c r="BJ942" s="17" t="s">
        <v>153</v>
      </c>
      <c r="BK942" s="233">
        <f>ROUND(I942*H942,2)</f>
        <v>0</v>
      </c>
      <c r="BL942" s="17" t="s">
        <v>198</v>
      </c>
      <c r="BM942" s="232" t="s">
        <v>1097</v>
      </c>
    </row>
    <row r="943" s="2" customFormat="1">
      <c r="A943" s="38"/>
      <c r="B943" s="39"/>
      <c r="C943" s="40"/>
      <c r="D943" s="234" t="s">
        <v>154</v>
      </c>
      <c r="E943" s="40"/>
      <c r="F943" s="235" t="s">
        <v>1096</v>
      </c>
      <c r="G943" s="40"/>
      <c r="H943" s="40"/>
      <c r="I943" s="236"/>
      <c r="J943" s="40"/>
      <c r="K943" s="40"/>
      <c r="L943" s="44"/>
      <c r="M943" s="237"/>
      <c r="N943" s="238"/>
      <c r="O943" s="92"/>
      <c r="P943" s="92"/>
      <c r="Q943" s="92"/>
      <c r="R943" s="92"/>
      <c r="S943" s="92"/>
      <c r="T943" s="93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154</v>
      </c>
      <c r="AU943" s="17" t="s">
        <v>83</v>
      </c>
    </row>
    <row r="944" s="2" customFormat="1" ht="37.8" customHeight="1">
      <c r="A944" s="38"/>
      <c r="B944" s="39"/>
      <c r="C944" s="220" t="s">
        <v>1098</v>
      </c>
      <c r="D944" s="220" t="s">
        <v>149</v>
      </c>
      <c r="E944" s="221" t="s">
        <v>1099</v>
      </c>
      <c r="F944" s="222" t="s">
        <v>1100</v>
      </c>
      <c r="G944" s="223" t="s">
        <v>152</v>
      </c>
      <c r="H944" s="224">
        <v>34</v>
      </c>
      <c r="I944" s="225"/>
      <c r="J944" s="226">
        <f>ROUND(I944*H944,2)</f>
        <v>0</v>
      </c>
      <c r="K944" s="227"/>
      <c r="L944" s="44"/>
      <c r="M944" s="228" t="s">
        <v>1</v>
      </c>
      <c r="N944" s="229" t="s">
        <v>40</v>
      </c>
      <c r="O944" s="92"/>
      <c r="P944" s="230">
        <f>O944*H944</f>
        <v>0</v>
      </c>
      <c r="Q944" s="230">
        <v>5.0000000000000002E-05</v>
      </c>
      <c r="R944" s="230">
        <f>Q944*H944</f>
        <v>0.0017000000000000001</v>
      </c>
      <c r="S944" s="230">
        <v>0</v>
      </c>
      <c r="T944" s="231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32" t="s">
        <v>198</v>
      </c>
      <c r="AT944" s="232" t="s">
        <v>149</v>
      </c>
      <c r="AU944" s="232" t="s">
        <v>83</v>
      </c>
      <c r="AY944" s="17" t="s">
        <v>147</v>
      </c>
      <c r="BE944" s="233">
        <f>IF(N944="základní",J944,0)</f>
        <v>0</v>
      </c>
      <c r="BF944" s="233">
        <f>IF(N944="snížená",J944,0)</f>
        <v>0</v>
      </c>
      <c r="BG944" s="233">
        <f>IF(N944="zákl. přenesená",J944,0)</f>
        <v>0</v>
      </c>
      <c r="BH944" s="233">
        <f>IF(N944="sníž. přenesená",J944,0)</f>
        <v>0</v>
      </c>
      <c r="BI944" s="233">
        <f>IF(N944="nulová",J944,0)</f>
        <v>0</v>
      </c>
      <c r="BJ944" s="17" t="s">
        <v>153</v>
      </c>
      <c r="BK944" s="233">
        <f>ROUND(I944*H944,2)</f>
        <v>0</v>
      </c>
      <c r="BL944" s="17" t="s">
        <v>198</v>
      </c>
      <c r="BM944" s="232" t="s">
        <v>1101</v>
      </c>
    </row>
    <row r="945" s="2" customFormat="1">
      <c r="A945" s="38"/>
      <c r="B945" s="39"/>
      <c r="C945" s="40"/>
      <c r="D945" s="234" t="s">
        <v>154</v>
      </c>
      <c r="E945" s="40"/>
      <c r="F945" s="235" t="s">
        <v>1100</v>
      </c>
      <c r="G945" s="40"/>
      <c r="H945" s="40"/>
      <c r="I945" s="236"/>
      <c r="J945" s="40"/>
      <c r="K945" s="40"/>
      <c r="L945" s="44"/>
      <c r="M945" s="237"/>
      <c r="N945" s="238"/>
      <c r="O945" s="92"/>
      <c r="P945" s="92"/>
      <c r="Q945" s="92"/>
      <c r="R945" s="92"/>
      <c r="S945" s="92"/>
      <c r="T945" s="93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T945" s="17" t="s">
        <v>154</v>
      </c>
      <c r="AU945" s="17" t="s">
        <v>83</v>
      </c>
    </row>
    <row r="946" s="2" customFormat="1" ht="21.75" customHeight="1">
      <c r="A946" s="38"/>
      <c r="B946" s="39"/>
      <c r="C946" s="220" t="s">
        <v>656</v>
      </c>
      <c r="D946" s="220" t="s">
        <v>149</v>
      </c>
      <c r="E946" s="221" t="s">
        <v>1102</v>
      </c>
      <c r="F946" s="222" t="s">
        <v>1103</v>
      </c>
      <c r="G946" s="223" t="s">
        <v>298</v>
      </c>
      <c r="H946" s="224">
        <v>6</v>
      </c>
      <c r="I946" s="225"/>
      <c r="J946" s="226">
        <f>ROUND(I946*H946,2)</f>
        <v>0</v>
      </c>
      <c r="K946" s="227"/>
      <c r="L946" s="44"/>
      <c r="M946" s="228" t="s">
        <v>1</v>
      </c>
      <c r="N946" s="229" t="s">
        <v>40</v>
      </c>
      <c r="O946" s="92"/>
      <c r="P946" s="230">
        <f>O946*H946</f>
        <v>0</v>
      </c>
      <c r="Q946" s="230">
        <v>0.00022000000000000001</v>
      </c>
      <c r="R946" s="230">
        <f>Q946*H946</f>
        <v>0.00132</v>
      </c>
      <c r="S946" s="230">
        <v>0</v>
      </c>
      <c r="T946" s="231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32" t="s">
        <v>198</v>
      </c>
      <c r="AT946" s="232" t="s">
        <v>149</v>
      </c>
      <c r="AU946" s="232" t="s">
        <v>83</v>
      </c>
      <c r="AY946" s="17" t="s">
        <v>147</v>
      </c>
      <c r="BE946" s="233">
        <f>IF(N946="základní",J946,0)</f>
        <v>0</v>
      </c>
      <c r="BF946" s="233">
        <f>IF(N946="snížená",J946,0)</f>
        <v>0</v>
      </c>
      <c r="BG946" s="233">
        <f>IF(N946="zákl. přenesená",J946,0)</f>
        <v>0</v>
      </c>
      <c r="BH946" s="233">
        <f>IF(N946="sníž. přenesená",J946,0)</f>
        <v>0</v>
      </c>
      <c r="BI946" s="233">
        <f>IF(N946="nulová",J946,0)</f>
        <v>0</v>
      </c>
      <c r="BJ946" s="17" t="s">
        <v>153</v>
      </c>
      <c r="BK946" s="233">
        <f>ROUND(I946*H946,2)</f>
        <v>0</v>
      </c>
      <c r="BL946" s="17" t="s">
        <v>198</v>
      </c>
      <c r="BM946" s="232" t="s">
        <v>1104</v>
      </c>
    </row>
    <row r="947" s="2" customFormat="1">
      <c r="A947" s="38"/>
      <c r="B947" s="39"/>
      <c r="C947" s="40"/>
      <c r="D947" s="234" t="s">
        <v>154</v>
      </c>
      <c r="E947" s="40"/>
      <c r="F947" s="235" t="s">
        <v>1103</v>
      </c>
      <c r="G947" s="40"/>
      <c r="H947" s="40"/>
      <c r="I947" s="236"/>
      <c r="J947" s="40"/>
      <c r="K947" s="40"/>
      <c r="L947" s="44"/>
      <c r="M947" s="237"/>
      <c r="N947" s="238"/>
      <c r="O947" s="92"/>
      <c r="P947" s="92"/>
      <c r="Q947" s="92"/>
      <c r="R947" s="92"/>
      <c r="S947" s="92"/>
      <c r="T947" s="93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154</v>
      </c>
      <c r="AU947" s="17" t="s">
        <v>83</v>
      </c>
    </row>
    <row r="948" s="2" customFormat="1" ht="16.5" customHeight="1">
      <c r="A948" s="38"/>
      <c r="B948" s="39"/>
      <c r="C948" s="220" t="s">
        <v>1105</v>
      </c>
      <c r="D948" s="220" t="s">
        <v>149</v>
      </c>
      <c r="E948" s="221" t="s">
        <v>1106</v>
      </c>
      <c r="F948" s="222" t="s">
        <v>1107</v>
      </c>
      <c r="G948" s="223" t="s">
        <v>1108</v>
      </c>
      <c r="H948" s="224">
        <v>2</v>
      </c>
      <c r="I948" s="225"/>
      <c r="J948" s="226">
        <f>ROUND(I948*H948,2)</f>
        <v>0</v>
      </c>
      <c r="K948" s="227"/>
      <c r="L948" s="44"/>
      <c r="M948" s="228" t="s">
        <v>1</v>
      </c>
      <c r="N948" s="229" t="s">
        <v>40</v>
      </c>
      <c r="O948" s="92"/>
      <c r="P948" s="230">
        <f>O948*H948</f>
        <v>0</v>
      </c>
      <c r="Q948" s="230">
        <v>0.00042999999999999999</v>
      </c>
      <c r="R948" s="230">
        <f>Q948*H948</f>
        <v>0.00085999999999999998</v>
      </c>
      <c r="S948" s="230">
        <v>0</v>
      </c>
      <c r="T948" s="231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32" t="s">
        <v>198</v>
      </c>
      <c r="AT948" s="232" t="s">
        <v>149</v>
      </c>
      <c r="AU948" s="232" t="s">
        <v>83</v>
      </c>
      <c r="AY948" s="17" t="s">
        <v>147</v>
      </c>
      <c r="BE948" s="233">
        <f>IF(N948="základní",J948,0)</f>
        <v>0</v>
      </c>
      <c r="BF948" s="233">
        <f>IF(N948="snížená",J948,0)</f>
        <v>0</v>
      </c>
      <c r="BG948" s="233">
        <f>IF(N948="zákl. přenesená",J948,0)</f>
        <v>0</v>
      </c>
      <c r="BH948" s="233">
        <f>IF(N948="sníž. přenesená",J948,0)</f>
        <v>0</v>
      </c>
      <c r="BI948" s="233">
        <f>IF(N948="nulová",J948,0)</f>
        <v>0</v>
      </c>
      <c r="BJ948" s="17" t="s">
        <v>153</v>
      </c>
      <c r="BK948" s="233">
        <f>ROUND(I948*H948,2)</f>
        <v>0</v>
      </c>
      <c r="BL948" s="17" t="s">
        <v>198</v>
      </c>
      <c r="BM948" s="232" t="s">
        <v>1109</v>
      </c>
    </row>
    <row r="949" s="2" customFormat="1">
      <c r="A949" s="38"/>
      <c r="B949" s="39"/>
      <c r="C949" s="40"/>
      <c r="D949" s="234" t="s">
        <v>154</v>
      </c>
      <c r="E949" s="40"/>
      <c r="F949" s="235" t="s">
        <v>1107</v>
      </c>
      <c r="G949" s="40"/>
      <c r="H949" s="40"/>
      <c r="I949" s="236"/>
      <c r="J949" s="40"/>
      <c r="K949" s="40"/>
      <c r="L949" s="44"/>
      <c r="M949" s="237"/>
      <c r="N949" s="238"/>
      <c r="O949" s="92"/>
      <c r="P949" s="92"/>
      <c r="Q949" s="92"/>
      <c r="R949" s="92"/>
      <c r="S949" s="92"/>
      <c r="T949" s="93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154</v>
      </c>
      <c r="AU949" s="17" t="s">
        <v>83</v>
      </c>
    </row>
    <row r="950" s="2" customFormat="1" ht="16.5" customHeight="1">
      <c r="A950" s="38"/>
      <c r="B950" s="39"/>
      <c r="C950" s="220" t="s">
        <v>660</v>
      </c>
      <c r="D950" s="220" t="s">
        <v>149</v>
      </c>
      <c r="E950" s="221" t="s">
        <v>1110</v>
      </c>
      <c r="F950" s="222" t="s">
        <v>1111</v>
      </c>
      <c r="G950" s="223" t="s">
        <v>1088</v>
      </c>
      <c r="H950" s="224">
        <v>1</v>
      </c>
      <c r="I950" s="225"/>
      <c r="J950" s="226">
        <f>ROUND(I950*H950,2)</f>
        <v>0</v>
      </c>
      <c r="K950" s="227"/>
      <c r="L950" s="44"/>
      <c r="M950" s="228" t="s">
        <v>1</v>
      </c>
      <c r="N950" s="229" t="s">
        <v>40</v>
      </c>
      <c r="O950" s="92"/>
      <c r="P950" s="230">
        <f>O950*H950</f>
        <v>0</v>
      </c>
      <c r="Q950" s="230">
        <v>0.00089999999999999998</v>
      </c>
      <c r="R950" s="230">
        <f>Q950*H950</f>
        <v>0.00089999999999999998</v>
      </c>
      <c r="S950" s="230">
        <v>0</v>
      </c>
      <c r="T950" s="231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32" t="s">
        <v>198</v>
      </c>
      <c r="AT950" s="232" t="s">
        <v>149</v>
      </c>
      <c r="AU950" s="232" t="s">
        <v>83</v>
      </c>
      <c r="AY950" s="17" t="s">
        <v>147</v>
      </c>
      <c r="BE950" s="233">
        <f>IF(N950="základní",J950,0)</f>
        <v>0</v>
      </c>
      <c r="BF950" s="233">
        <f>IF(N950="snížená",J950,0)</f>
        <v>0</v>
      </c>
      <c r="BG950" s="233">
        <f>IF(N950="zákl. přenesená",J950,0)</f>
        <v>0</v>
      </c>
      <c r="BH950" s="233">
        <f>IF(N950="sníž. přenesená",J950,0)</f>
        <v>0</v>
      </c>
      <c r="BI950" s="233">
        <f>IF(N950="nulová",J950,0)</f>
        <v>0</v>
      </c>
      <c r="BJ950" s="17" t="s">
        <v>153</v>
      </c>
      <c r="BK950" s="233">
        <f>ROUND(I950*H950,2)</f>
        <v>0</v>
      </c>
      <c r="BL950" s="17" t="s">
        <v>198</v>
      </c>
      <c r="BM950" s="232" t="s">
        <v>1112</v>
      </c>
    </row>
    <row r="951" s="2" customFormat="1">
      <c r="A951" s="38"/>
      <c r="B951" s="39"/>
      <c r="C951" s="40"/>
      <c r="D951" s="234" t="s">
        <v>154</v>
      </c>
      <c r="E951" s="40"/>
      <c r="F951" s="235" t="s">
        <v>1111</v>
      </c>
      <c r="G951" s="40"/>
      <c r="H951" s="40"/>
      <c r="I951" s="236"/>
      <c r="J951" s="40"/>
      <c r="K951" s="40"/>
      <c r="L951" s="44"/>
      <c r="M951" s="237"/>
      <c r="N951" s="238"/>
      <c r="O951" s="92"/>
      <c r="P951" s="92"/>
      <c r="Q951" s="92"/>
      <c r="R951" s="92"/>
      <c r="S951" s="92"/>
      <c r="T951" s="93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154</v>
      </c>
      <c r="AU951" s="17" t="s">
        <v>83</v>
      </c>
    </row>
    <row r="952" s="2" customFormat="1" ht="24.15" customHeight="1">
      <c r="A952" s="38"/>
      <c r="B952" s="39"/>
      <c r="C952" s="220" t="s">
        <v>1113</v>
      </c>
      <c r="D952" s="220" t="s">
        <v>149</v>
      </c>
      <c r="E952" s="221" t="s">
        <v>1114</v>
      </c>
      <c r="F952" s="222" t="s">
        <v>1115</v>
      </c>
      <c r="G952" s="223" t="s">
        <v>298</v>
      </c>
      <c r="H952" s="224">
        <v>1</v>
      </c>
      <c r="I952" s="225"/>
      <c r="J952" s="226">
        <f>ROUND(I952*H952,2)</f>
        <v>0</v>
      </c>
      <c r="K952" s="227"/>
      <c r="L952" s="44"/>
      <c r="M952" s="228" t="s">
        <v>1</v>
      </c>
      <c r="N952" s="229" t="s">
        <v>40</v>
      </c>
      <c r="O952" s="92"/>
      <c r="P952" s="230">
        <f>O952*H952</f>
        <v>0</v>
      </c>
      <c r="Q952" s="230">
        <v>0.00027</v>
      </c>
      <c r="R952" s="230">
        <f>Q952*H952</f>
        <v>0.00027</v>
      </c>
      <c r="S952" s="230">
        <v>0</v>
      </c>
      <c r="T952" s="231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32" t="s">
        <v>198</v>
      </c>
      <c r="AT952" s="232" t="s">
        <v>149</v>
      </c>
      <c r="AU952" s="232" t="s">
        <v>83</v>
      </c>
      <c r="AY952" s="17" t="s">
        <v>147</v>
      </c>
      <c r="BE952" s="233">
        <f>IF(N952="základní",J952,0)</f>
        <v>0</v>
      </c>
      <c r="BF952" s="233">
        <f>IF(N952="snížená",J952,0)</f>
        <v>0</v>
      </c>
      <c r="BG952" s="233">
        <f>IF(N952="zákl. přenesená",J952,0)</f>
        <v>0</v>
      </c>
      <c r="BH952" s="233">
        <f>IF(N952="sníž. přenesená",J952,0)</f>
        <v>0</v>
      </c>
      <c r="BI952" s="233">
        <f>IF(N952="nulová",J952,0)</f>
        <v>0</v>
      </c>
      <c r="BJ952" s="17" t="s">
        <v>153</v>
      </c>
      <c r="BK952" s="233">
        <f>ROUND(I952*H952,2)</f>
        <v>0</v>
      </c>
      <c r="BL952" s="17" t="s">
        <v>198</v>
      </c>
      <c r="BM952" s="232" t="s">
        <v>1116</v>
      </c>
    </row>
    <row r="953" s="2" customFormat="1">
      <c r="A953" s="38"/>
      <c r="B953" s="39"/>
      <c r="C953" s="40"/>
      <c r="D953" s="234" t="s">
        <v>154</v>
      </c>
      <c r="E953" s="40"/>
      <c r="F953" s="235" t="s">
        <v>1115</v>
      </c>
      <c r="G953" s="40"/>
      <c r="H953" s="40"/>
      <c r="I953" s="236"/>
      <c r="J953" s="40"/>
      <c r="K953" s="40"/>
      <c r="L953" s="44"/>
      <c r="M953" s="237"/>
      <c r="N953" s="238"/>
      <c r="O953" s="92"/>
      <c r="P953" s="92"/>
      <c r="Q953" s="92"/>
      <c r="R953" s="92"/>
      <c r="S953" s="92"/>
      <c r="T953" s="93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154</v>
      </c>
      <c r="AU953" s="17" t="s">
        <v>83</v>
      </c>
    </row>
    <row r="954" s="2" customFormat="1" ht="21.75" customHeight="1">
      <c r="A954" s="38"/>
      <c r="B954" s="39"/>
      <c r="C954" s="220" t="s">
        <v>663</v>
      </c>
      <c r="D954" s="220" t="s">
        <v>149</v>
      </c>
      <c r="E954" s="221" t="s">
        <v>1117</v>
      </c>
      <c r="F954" s="222" t="s">
        <v>1118</v>
      </c>
      <c r="G954" s="223" t="s">
        <v>298</v>
      </c>
      <c r="H954" s="224">
        <v>1</v>
      </c>
      <c r="I954" s="225"/>
      <c r="J954" s="226">
        <f>ROUND(I954*H954,2)</f>
        <v>0</v>
      </c>
      <c r="K954" s="227"/>
      <c r="L954" s="44"/>
      <c r="M954" s="228" t="s">
        <v>1</v>
      </c>
      <c r="N954" s="229" t="s">
        <v>40</v>
      </c>
      <c r="O954" s="92"/>
      <c r="P954" s="230">
        <f>O954*H954</f>
        <v>0</v>
      </c>
      <c r="Q954" s="230">
        <v>0.00035</v>
      </c>
      <c r="R954" s="230">
        <f>Q954*H954</f>
        <v>0.00035</v>
      </c>
      <c r="S954" s="230">
        <v>0</v>
      </c>
      <c r="T954" s="231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32" t="s">
        <v>198</v>
      </c>
      <c r="AT954" s="232" t="s">
        <v>149</v>
      </c>
      <c r="AU954" s="232" t="s">
        <v>83</v>
      </c>
      <c r="AY954" s="17" t="s">
        <v>147</v>
      </c>
      <c r="BE954" s="233">
        <f>IF(N954="základní",J954,0)</f>
        <v>0</v>
      </c>
      <c r="BF954" s="233">
        <f>IF(N954="snížená",J954,0)</f>
        <v>0</v>
      </c>
      <c r="BG954" s="233">
        <f>IF(N954="zákl. přenesená",J954,0)</f>
        <v>0</v>
      </c>
      <c r="BH954" s="233">
        <f>IF(N954="sníž. přenesená",J954,0)</f>
        <v>0</v>
      </c>
      <c r="BI954" s="233">
        <f>IF(N954="nulová",J954,0)</f>
        <v>0</v>
      </c>
      <c r="BJ954" s="17" t="s">
        <v>153</v>
      </c>
      <c r="BK954" s="233">
        <f>ROUND(I954*H954,2)</f>
        <v>0</v>
      </c>
      <c r="BL954" s="17" t="s">
        <v>198</v>
      </c>
      <c r="BM954" s="232" t="s">
        <v>1119</v>
      </c>
    </row>
    <row r="955" s="2" customFormat="1">
      <c r="A955" s="38"/>
      <c r="B955" s="39"/>
      <c r="C955" s="40"/>
      <c r="D955" s="234" t="s">
        <v>154</v>
      </c>
      <c r="E955" s="40"/>
      <c r="F955" s="235" t="s">
        <v>1118</v>
      </c>
      <c r="G955" s="40"/>
      <c r="H955" s="40"/>
      <c r="I955" s="236"/>
      <c r="J955" s="40"/>
      <c r="K955" s="40"/>
      <c r="L955" s="44"/>
      <c r="M955" s="237"/>
      <c r="N955" s="238"/>
      <c r="O955" s="92"/>
      <c r="P955" s="92"/>
      <c r="Q955" s="92"/>
      <c r="R955" s="92"/>
      <c r="S955" s="92"/>
      <c r="T955" s="93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T955" s="17" t="s">
        <v>154</v>
      </c>
      <c r="AU955" s="17" t="s">
        <v>83</v>
      </c>
    </row>
    <row r="956" s="2" customFormat="1" ht="21.75" customHeight="1">
      <c r="A956" s="38"/>
      <c r="B956" s="39"/>
      <c r="C956" s="220" t="s">
        <v>1120</v>
      </c>
      <c r="D956" s="220" t="s">
        <v>149</v>
      </c>
      <c r="E956" s="221" t="s">
        <v>1121</v>
      </c>
      <c r="F956" s="222" t="s">
        <v>1122</v>
      </c>
      <c r="G956" s="223" t="s">
        <v>298</v>
      </c>
      <c r="H956" s="224">
        <v>2</v>
      </c>
      <c r="I956" s="225"/>
      <c r="J956" s="226">
        <f>ROUND(I956*H956,2)</f>
        <v>0</v>
      </c>
      <c r="K956" s="227"/>
      <c r="L956" s="44"/>
      <c r="M956" s="228" t="s">
        <v>1</v>
      </c>
      <c r="N956" s="229" t="s">
        <v>40</v>
      </c>
      <c r="O956" s="92"/>
      <c r="P956" s="230">
        <f>O956*H956</f>
        <v>0</v>
      </c>
      <c r="Q956" s="230">
        <v>0.00056999999999999998</v>
      </c>
      <c r="R956" s="230">
        <f>Q956*H956</f>
        <v>0.00114</v>
      </c>
      <c r="S956" s="230">
        <v>0</v>
      </c>
      <c r="T956" s="231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32" t="s">
        <v>198</v>
      </c>
      <c r="AT956" s="232" t="s">
        <v>149</v>
      </c>
      <c r="AU956" s="232" t="s">
        <v>83</v>
      </c>
      <c r="AY956" s="17" t="s">
        <v>147</v>
      </c>
      <c r="BE956" s="233">
        <f>IF(N956="základní",J956,0)</f>
        <v>0</v>
      </c>
      <c r="BF956" s="233">
        <f>IF(N956="snížená",J956,0)</f>
        <v>0</v>
      </c>
      <c r="BG956" s="233">
        <f>IF(N956="zákl. přenesená",J956,0)</f>
        <v>0</v>
      </c>
      <c r="BH956" s="233">
        <f>IF(N956="sníž. přenesená",J956,0)</f>
        <v>0</v>
      </c>
      <c r="BI956" s="233">
        <f>IF(N956="nulová",J956,0)</f>
        <v>0</v>
      </c>
      <c r="BJ956" s="17" t="s">
        <v>153</v>
      </c>
      <c r="BK956" s="233">
        <f>ROUND(I956*H956,2)</f>
        <v>0</v>
      </c>
      <c r="BL956" s="17" t="s">
        <v>198</v>
      </c>
      <c r="BM956" s="232" t="s">
        <v>1123</v>
      </c>
    </row>
    <row r="957" s="2" customFormat="1">
      <c r="A957" s="38"/>
      <c r="B957" s="39"/>
      <c r="C957" s="40"/>
      <c r="D957" s="234" t="s">
        <v>154</v>
      </c>
      <c r="E957" s="40"/>
      <c r="F957" s="235" t="s">
        <v>1122</v>
      </c>
      <c r="G957" s="40"/>
      <c r="H957" s="40"/>
      <c r="I957" s="236"/>
      <c r="J957" s="40"/>
      <c r="K957" s="40"/>
      <c r="L957" s="44"/>
      <c r="M957" s="237"/>
      <c r="N957" s="238"/>
      <c r="O957" s="92"/>
      <c r="P957" s="92"/>
      <c r="Q957" s="92"/>
      <c r="R957" s="92"/>
      <c r="S957" s="92"/>
      <c r="T957" s="93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T957" s="17" t="s">
        <v>154</v>
      </c>
      <c r="AU957" s="17" t="s">
        <v>83</v>
      </c>
    </row>
    <row r="958" s="2" customFormat="1" ht="21.75" customHeight="1">
      <c r="A958" s="38"/>
      <c r="B958" s="39"/>
      <c r="C958" s="220" t="s">
        <v>667</v>
      </c>
      <c r="D958" s="220" t="s">
        <v>149</v>
      </c>
      <c r="E958" s="221" t="s">
        <v>1124</v>
      </c>
      <c r="F958" s="222" t="s">
        <v>1125</v>
      </c>
      <c r="G958" s="223" t="s">
        <v>298</v>
      </c>
      <c r="H958" s="224">
        <v>1</v>
      </c>
      <c r="I958" s="225"/>
      <c r="J958" s="226">
        <f>ROUND(I958*H958,2)</f>
        <v>0</v>
      </c>
      <c r="K958" s="227"/>
      <c r="L958" s="44"/>
      <c r="M958" s="228" t="s">
        <v>1</v>
      </c>
      <c r="N958" s="229" t="s">
        <v>40</v>
      </c>
      <c r="O958" s="92"/>
      <c r="P958" s="230">
        <f>O958*H958</f>
        <v>0</v>
      </c>
      <c r="Q958" s="230">
        <v>0.00132</v>
      </c>
      <c r="R958" s="230">
        <f>Q958*H958</f>
        <v>0.00132</v>
      </c>
      <c r="S958" s="230">
        <v>0</v>
      </c>
      <c r="T958" s="231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232" t="s">
        <v>198</v>
      </c>
      <c r="AT958" s="232" t="s">
        <v>149</v>
      </c>
      <c r="AU958" s="232" t="s">
        <v>83</v>
      </c>
      <c r="AY958" s="17" t="s">
        <v>147</v>
      </c>
      <c r="BE958" s="233">
        <f>IF(N958="základní",J958,0)</f>
        <v>0</v>
      </c>
      <c r="BF958" s="233">
        <f>IF(N958="snížená",J958,0)</f>
        <v>0</v>
      </c>
      <c r="BG958" s="233">
        <f>IF(N958="zákl. přenesená",J958,0)</f>
        <v>0</v>
      </c>
      <c r="BH958" s="233">
        <f>IF(N958="sníž. přenesená",J958,0)</f>
        <v>0</v>
      </c>
      <c r="BI958" s="233">
        <f>IF(N958="nulová",J958,0)</f>
        <v>0</v>
      </c>
      <c r="BJ958" s="17" t="s">
        <v>153</v>
      </c>
      <c r="BK958" s="233">
        <f>ROUND(I958*H958,2)</f>
        <v>0</v>
      </c>
      <c r="BL958" s="17" t="s">
        <v>198</v>
      </c>
      <c r="BM958" s="232" t="s">
        <v>1126</v>
      </c>
    </row>
    <row r="959" s="2" customFormat="1">
      <c r="A959" s="38"/>
      <c r="B959" s="39"/>
      <c r="C959" s="40"/>
      <c r="D959" s="234" t="s">
        <v>154</v>
      </c>
      <c r="E959" s="40"/>
      <c r="F959" s="235" t="s">
        <v>1125</v>
      </c>
      <c r="G959" s="40"/>
      <c r="H959" s="40"/>
      <c r="I959" s="236"/>
      <c r="J959" s="40"/>
      <c r="K959" s="40"/>
      <c r="L959" s="44"/>
      <c r="M959" s="237"/>
      <c r="N959" s="238"/>
      <c r="O959" s="92"/>
      <c r="P959" s="92"/>
      <c r="Q959" s="92"/>
      <c r="R959" s="92"/>
      <c r="S959" s="92"/>
      <c r="T959" s="93"/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T959" s="17" t="s">
        <v>154</v>
      </c>
      <c r="AU959" s="17" t="s">
        <v>83</v>
      </c>
    </row>
    <row r="960" s="2" customFormat="1" ht="24.15" customHeight="1">
      <c r="A960" s="38"/>
      <c r="B960" s="39"/>
      <c r="C960" s="220" t="s">
        <v>1127</v>
      </c>
      <c r="D960" s="220" t="s">
        <v>149</v>
      </c>
      <c r="E960" s="221" t="s">
        <v>1128</v>
      </c>
      <c r="F960" s="222" t="s">
        <v>1129</v>
      </c>
      <c r="G960" s="223" t="s">
        <v>298</v>
      </c>
      <c r="H960" s="224">
        <v>1</v>
      </c>
      <c r="I960" s="225"/>
      <c r="J960" s="226">
        <f>ROUND(I960*H960,2)</f>
        <v>0</v>
      </c>
      <c r="K960" s="227"/>
      <c r="L960" s="44"/>
      <c r="M960" s="228" t="s">
        <v>1</v>
      </c>
      <c r="N960" s="229" t="s">
        <v>40</v>
      </c>
      <c r="O960" s="92"/>
      <c r="P960" s="230">
        <f>O960*H960</f>
        <v>0</v>
      </c>
      <c r="Q960" s="230">
        <v>0.00022000000000000001</v>
      </c>
      <c r="R960" s="230">
        <f>Q960*H960</f>
        <v>0.00022000000000000001</v>
      </c>
      <c r="S960" s="230">
        <v>0</v>
      </c>
      <c r="T960" s="231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32" t="s">
        <v>198</v>
      </c>
      <c r="AT960" s="232" t="s">
        <v>149</v>
      </c>
      <c r="AU960" s="232" t="s">
        <v>83</v>
      </c>
      <c r="AY960" s="17" t="s">
        <v>147</v>
      </c>
      <c r="BE960" s="233">
        <f>IF(N960="základní",J960,0)</f>
        <v>0</v>
      </c>
      <c r="BF960" s="233">
        <f>IF(N960="snížená",J960,0)</f>
        <v>0</v>
      </c>
      <c r="BG960" s="233">
        <f>IF(N960="zákl. přenesená",J960,0)</f>
        <v>0</v>
      </c>
      <c r="BH960" s="233">
        <f>IF(N960="sníž. přenesená",J960,0)</f>
        <v>0</v>
      </c>
      <c r="BI960" s="233">
        <f>IF(N960="nulová",J960,0)</f>
        <v>0</v>
      </c>
      <c r="BJ960" s="17" t="s">
        <v>153</v>
      </c>
      <c r="BK960" s="233">
        <f>ROUND(I960*H960,2)</f>
        <v>0</v>
      </c>
      <c r="BL960" s="17" t="s">
        <v>198</v>
      </c>
      <c r="BM960" s="232" t="s">
        <v>1130</v>
      </c>
    </row>
    <row r="961" s="2" customFormat="1">
      <c r="A961" s="38"/>
      <c r="B961" s="39"/>
      <c r="C961" s="40"/>
      <c r="D961" s="234" t="s">
        <v>154</v>
      </c>
      <c r="E961" s="40"/>
      <c r="F961" s="235" t="s">
        <v>1129</v>
      </c>
      <c r="G961" s="40"/>
      <c r="H961" s="40"/>
      <c r="I961" s="236"/>
      <c r="J961" s="40"/>
      <c r="K961" s="40"/>
      <c r="L961" s="44"/>
      <c r="M961" s="237"/>
      <c r="N961" s="238"/>
      <c r="O961" s="92"/>
      <c r="P961" s="92"/>
      <c r="Q961" s="92"/>
      <c r="R961" s="92"/>
      <c r="S961" s="92"/>
      <c r="T961" s="93"/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T961" s="17" t="s">
        <v>154</v>
      </c>
      <c r="AU961" s="17" t="s">
        <v>83</v>
      </c>
    </row>
    <row r="962" s="2" customFormat="1" ht="16.5" customHeight="1">
      <c r="A962" s="38"/>
      <c r="B962" s="39"/>
      <c r="C962" s="220" t="s">
        <v>670</v>
      </c>
      <c r="D962" s="220" t="s">
        <v>149</v>
      </c>
      <c r="E962" s="221" t="s">
        <v>1131</v>
      </c>
      <c r="F962" s="222" t="s">
        <v>1132</v>
      </c>
      <c r="G962" s="223" t="s">
        <v>1088</v>
      </c>
      <c r="H962" s="224">
        <v>1</v>
      </c>
      <c r="I962" s="225"/>
      <c r="J962" s="226">
        <f>ROUND(I962*H962,2)</f>
        <v>0</v>
      </c>
      <c r="K962" s="227"/>
      <c r="L962" s="44"/>
      <c r="M962" s="228" t="s">
        <v>1</v>
      </c>
      <c r="N962" s="229" t="s">
        <v>40</v>
      </c>
      <c r="O962" s="92"/>
      <c r="P962" s="230">
        <f>O962*H962</f>
        <v>0</v>
      </c>
      <c r="Q962" s="230">
        <v>0.0067799999999999996</v>
      </c>
      <c r="R962" s="230">
        <f>Q962*H962</f>
        <v>0.0067799999999999996</v>
      </c>
      <c r="S962" s="230">
        <v>0</v>
      </c>
      <c r="T962" s="231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32" t="s">
        <v>198</v>
      </c>
      <c r="AT962" s="232" t="s">
        <v>149</v>
      </c>
      <c r="AU962" s="232" t="s">
        <v>83</v>
      </c>
      <c r="AY962" s="17" t="s">
        <v>147</v>
      </c>
      <c r="BE962" s="233">
        <f>IF(N962="základní",J962,0)</f>
        <v>0</v>
      </c>
      <c r="BF962" s="233">
        <f>IF(N962="snížená",J962,0)</f>
        <v>0</v>
      </c>
      <c r="BG962" s="233">
        <f>IF(N962="zákl. přenesená",J962,0)</f>
        <v>0</v>
      </c>
      <c r="BH962" s="233">
        <f>IF(N962="sníž. přenesená",J962,0)</f>
        <v>0</v>
      </c>
      <c r="BI962" s="233">
        <f>IF(N962="nulová",J962,0)</f>
        <v>0</v>
      </c>
      <c r="BJ962" s="17" t="s">
        <v>153</v>
      </c>
      <c r="BK962" s="233">
        <f>ROUND(I962*H962,2)</f>
        <v>0</v>
      </c>
      <c r="BL962" s="17" t="s">
        <v>198</v>
      </c>
      <c r="BM962" s="232" t="s">
        <v>1133</v>
      </c>
    </row>
    <row r="963" s="2" customFormat="1">
      <c r="A963" s="38"/>
      <c r="B963" s="39"/>
      <c r="C963" s="40"/>
      <c r="D963" s="234" t="s">
        <v>154</v>
      </c>
      <c r="E963" s="40"/>
      <c r="F963" s="235" t="s">
        <v>1132</v>
      </c>
      <c r="G963" s="40"/>
      <c r="H963" s="40"/>
      <c r="I963" s="236"/>
      <c r="J963" s="40"/>
      <c r="K963" s="40"/>
      <c r="L963" s="44"/>
      <c r="M963" s="237"/>
      <c r="N963" s="238"/>
      <c r="O963" s="92"/>
      <c r="P963" s="92"/>
      <c r="Q963" s="92"/>
      <c r="R963" s="92"/>
      <c r="S963" s="92"/>
      <c r="T963" s="93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T963" s="17" t="s">
        <v>154</v>
      </c>
      <c r="AU963" s="17" t="s">
        <v>83</v>
      </c>
    </row>
    <row r="964" s="2" customFormat="1" ht="24.15" customHeight="1">
      <c r="A964" s="38"/>
      <c r="B964" s="39"/>
      <c r="C964" s="220" t="s">
        <v>1134</v>
      </c>
      <c r="D964" s="220" t="s">
        <v>149</v>
      </c>
      <c r="E964" s="221" t="s">
        <v>1135</v>
      </c>
      <c r="F964" s="222" t="s">
        <v>1136</v>
      </c>
      <c r="G964" s="223" t="s">
        <v>152</v>
      </c>
      <c r="H964" s="224">
        <v>71</v>
      </c>
      <c r="I964" s="225"/>
      <c r="J964" s="226">
        <f>ROUND(I964*H964,2)</f>
        <v>0</v>
      </c>
      <c r="K964" s="227"/>
      <c r="L964" s="44"/>
      <c r="M964" s="228" t="s">
        <v>1</v>
      </c>
      <c r="N964" s="229" t="s">
        <v>40</v>
      </c>
      <c r="O964" s="92"/>
      <c r="P964" s="230">
        <f>O964*H964</f>
        <v>0</v>
      </c>
      <c r="Q964" s="230">
        <v>0.00019000000000000001</v>
      </c>
      <c r="R964" s="230">
        <f>Q964*H964</f>
        <v>0.01349</v>
      </c>
      <c r="S964" s="230">
        <v>0</v>
      </c>
      <c r="T964" s="231">
        <f>S964*H964</f>
        <v>0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232" t="s">
        <v>198</v>
      </c>
      <c r="AT964" s="232" t="s">
        <v>149</v>
      </c>
      <c r="AU964" s="232" t="s">
        <v>83</v>
      </c>
      <c r="AY964" s="17" t="s">
        <v>147</v>
      </c>
      <c r="BE964" s="233">
        <f>IF(N964="základní",J964,0)</f>
        <v>0</v>
      </c>
      <c r="BF964" s="233">
        <f>IF(N964="snížená",J964,0)</f>
        <v>0</v>
      </c>
      <c r="BG964" s="233">
        <f>IF(N964="zákl. přenesená",J964,0)</f>
        <v>0</v>
      </c>
      <c r="BH964" s="233">
        <f>IF(N964="sníž. přenesená",J964,0)</f>
        <v>0</v>
      </c>
      <c r="BI964" s="233">
        <f>IF(N964="nulová",J964,0)</f>
        <v>0</v>
      </c>
      <c r="BJ964" s="17" t="s">
        <v>153</v>
      </c>
      <c r="BK964" s="233">
        <f>ROUND(I964*H964,2)</f>
        <v>0</v>
      </c>
      <c r="BL964" s="17" t="s">
        <v>198</v>
      </c>
      <c r="BM964" s="232" t="s">
        <v>1137</v>
      </c>
    </row>
    <row r="965" s="2" customFormat="1">
      <c r="A965" s="38"/>
      <c r="B965" s="39"/>
      <c r="C965" s="40"/>
      <c r="D965" s="234" t="s">
        <v>154</v>
      </c>
      <c r="E965" s="40"/>
      <c r="F965" s="235" t="s">
        <v>1136</v>
      </c>
      <c r="G965" s="40"/>
      <c r="H965" s="40"/>
      <c r="I965" s="236"/>
      <c r="J965" s="40"/>
      <c r="K965" s="40"/>
      <c r="L965" s="44"/>
      <c r="M965" s="237"/>
      <c r="N965" s="238"/>
      <c r="O965" s="92"/>
      <c r="P965" s="92"/>
      <c r="Q965" s="92"/>
      <c r="R965" s="92"/>
      <c r="S965" s="92"/>
      <c r="T965" s="93"/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T965" s="17" t="s">
        <v>154</v>
      </c>
      <c r="AU965" s="17" t="s">
        <v>83</v>
      </c>
    </row>
    <row r="966" s="13" customFormat="1">
      <c r="A966" s="13"/>
      <c r="B966" s="239"/>
      <c r="C966" s="240"/>
      <c r="D966" s="234" t="s">
        <v>155</v>
      </c>
      <c r="E966" s="241" t="s">
        <v>1</v>
      </c>
      <c r="F966" s="242" t="s">
        <v>1138</v>
      </c>
      <c r="G966" s="240"/>
      <c r="H966" s="243">
        <v>71</v>
      </c>
      <c r="I966" s="244"/>
      <c r="J966" s="240"/>
      <c r="K966" s="240"/>
      <c r="L966" s="245"/>
      <c r="M966" s="246"/>
      <c r="N966" s="247"/>
      <c r="O966" s="247"/>
      <c r="P966" s="247"/>
      <c r="Q966" s="247"/>
      <c r="R966" s="247"/>
      <c r="S966" s="247"/>
      <c r="T966" s="24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9" t="s">
        <v>155</v>
      </c>
      <c r="AU966" s="249" t="s">
        <v>83</v>
      </c>
      <c r="AV966" s="13" t="s">
        <v>83</v>
      </c>
      <c r="AW966" s="13" t="s">
        <v>30</v>
      </c>
      <c r="AX966" s="13" t="s">
        <v>73</v>
      </c>
      <c r="AY966" s="249" t="s">
        <v>147</v>
      </c>
    </row>
    <row r="967" s="15" customFormat="1">
      <c r="A967" s="15"/>
      <c r="B967" s="260"/>
      <c r="C967" s="261"/>
      <c r="D967" s="234" t="s">
        <v>155</v>
      </c>
      <c r="E967" s="262" t="s">
        <v>1</v>
      </c>
      <c r="F967" s="263" t="s">
        <v>163</v>
      </c>
      <c r="G967" s="261"/>
      <c r="H967" s="264">
        <v>71</v>
      </c>
      <c r="I967" s="265"/>
      <c r="J967" s="261"/>
      <c r="K967" s="261"/>
      <c r="L967" s="266"/>
      <c r="M967" s="267"/>
      <c r="N967" s="268"/>
      <c r="O967" s="268"/>
      <c r="P967" s="268"/>
      <c r="Q967" s="268"/>
      <c r="R967" s="268"/>
      <c r="S967" s="268"/>
      <c r="T967" s="269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70" t="s">
        <v>155</v>
      </c>
      <c r="AU967" s="270" t="s">
        <v>83</v>
      </c>
      <c r="AV967" s="15" t="s">
        <v>153</v>
      </c>
      <c r="AW967" s="15" t="s">
        <v>30</v>
      </c>
      <c r="AX967" s="15" t="s">
        <v>81</v>
      </c>
      <c r="AY967" s="270" t="s">
        <v>147</v>
      </c>
    </row>
    <row r="968" s="2" customFormat="1" ht="21.75" customHeight="1">
      <c r="A968" s="38"/>
      <c r="B968" s="39"/>
      <c r="C968" s="220" t="s">
        <v>674</v>
      </c>
      <c r="D968" s="220" t="s">
        <v>149</v>
      </c>
      <c r="E968" s="221" t="s">
        <v>1139</v>
      </c>
      <c r="F968" s="222" t="s">
        <v>1140</v>
      </c>
      <c r="G968" s="223" t="s">
        <v>152</v>
      </c>
      <c r="H968" s="224">
        <v>71</v>
      </c>
      <c r="I968" s="225"/>
      <c r="J968" s="226">
        <f>ROUND(I968*H968,2)</f>
        <v>0</v>
      </c>
      <c r="K968" s="227"/>
      <c r="L968" s="44"/>
      <c r="M968" s="228" t="s">
        <v>1</v>
      </c>
      <c r="N968" s="229" t="s">
        <v>40</v>
      </c>
      <c r="O968" s="92"/>
      <c r="P968" s="230">
        <f>O968*H968</f>
        <v>0</v>
      </c>
      <c r="Q968" s="230">
        <v>1.0000000000000001E-05</v>
      </c>
      <c r="R968" s="230">
        <f>Q968*H968</f>
        <v>0.00071000000000000002</v>
      </c>
      <c r="S968" s="230">
        <v>0</v>
      </c>
      <c r="T968" s="231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32" t="s">
        <v>198</v>
      </c>
      <c r="AT968" s="232" t="s">
        <v>149</v>
      </c>
      <c r="AU968" s="232" t="s">
        <v>83</v>
      </c>
      <c r="AY968" s="17" t="s">
        <v>147</v>
      </c>
      <c r="BE968" s="233">
        <f>IF(N968="základní",J968,0)</f>
        <v>0</v>
      </c>
      <c r="BF968" s="233">
        <f>IF(N968="snížená",J968,0)</f>
        <v>0</v>
      </c>
      <c r="BG968" s="233">
        <f>IF(N968="zákl. přenesená",J968,0)</f>
        <v>0</v>
      </c>
      <c r="BH968" s="233">
        <f>IF(N968="sníž. přenesená",J968,0)</f>
        <v>0</v>
      </c>
      <c r="BI968" s="233">
        <f>IF(N968="nulová",J968,0)</f>
        <v>0</v>
      </c>
      <c r="BJ968" s="17" t="s">
        <v>153</v>
      </c>
      <c r="BK968" s="233">
        <f>ROUND(I968*H968,2)</f>
        <v>0</v>
      </c>
      <c r="BL968" s="17" t="s">
        <v>198</v>
      </c>
      <c r="BM968" s="232" t="s">
        <v>1141</v>
      </c>
    </row>
    <row r="969" s="2" customFormat="1">
      <c r="A969" s="38"/>
      <c r="B969" s="39"/>
      <c r="C969" s="40"/>
      <c r="D969" s="234" t="s">
        <v>154</v>
      </c>
      <c r="E969" s="40"/>
      <c r="F969" s="235" t="s">
        <v>1140</v>
      </c>
      <c r="G969" s="40"/>
      <c r="H969" s="40"/>
      <c r="I969" s="236"/>
      <c r="J969" s="40"/>
      <c r="K969" s="40"/>
      <c r="L969" s="44"/>
      <c r="M969" s="237"/>
      <c r="N969" s="238"/>
      <c r="O969" s="92"/>
      <c r="P969" s="92"/>
      <c r="Q969" s="92"/>
      <c r="R969" s="92"/>
      <c r="S969" s="92"/>
      <c r="T969" s="93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T969" s="17" t="s">
        <v>154</v>
      </c>
      <c r="AU969" s="17" t="s">
        <v>83</v>
      </c>
    </row>
    <row r="970" s="2" customFormat="1" ht="24.15" customHeight="1">
      <c r="A970" s="38"/>
      <c r="B970" s="39"/>
      <c r="C970" s="220" t="s">
        <v>1142</v>
      </c>
      <c r="D970" s="220" t="s">
        <v>149</v>
      </c>
      <c r="E970" s="221" t="s">
        <v>1143</v>
      </c>
      <c r="F970" s="222" t="s">
        <v>1144</v>
      </c>
      <c r="G970" s="223" t="s">
        <v>236</v>
      </c>
      <c r="H970" s="224">
        <v>0.090999999999999998</v>
      </c>
      <c r="I970" s="225"/>
      <c r="J970" s="226">
        <f>ROUND(I970*H970,2)</f>
        <v>0</v>
      </c>
      <c r="K970" s="227"/>
      <c r="L970" s="44"/>
      <c r="M970" s="228" t="s">
        <v>1</v>
      </c>
      <c r="N970" s="229" t="s">
        <v>40</v>
      </c>
      <c r="O970" s="92"/>
      <c r="P970" s="230">
        <f>O970*H970</f>
        <v>0</v>
      </c>
      <c r="Q970" s="230">
        <v>0</v>
      </c>
      <c r="R970" s="230">
        <f>Q970*H970</f>
        <v>0</v>
      </c>
      <c r="S970" s="230">
        <v>0</v>
      </c>
      <c r="T970" s="231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32" t="s">
        <v>198</v>
      </c>
      <c r="AT970" s="232" t="s">
        <v>149</v>
      </c>
      <c r="AU970" s="232" t="s">
        <v>83</v>
      </c>
      <c r="AY970" s="17" t="s">
        <v>147</v>
      </c>
      <c r="BE970" s="233">
        <f>IF(N970="základní",J970,0)</f>
        <v>0</v>
      </c>
      <c r="BF970" s="233">
        <f>IF(N970="snížená",J970,0)</f>
        <v>0</v>
      </c>
      <c r="BG970" s="233">
        <f>IF(N970="zákl. přenesená",J970,0)</f>
        <v>0</v>
      </c>
      <c r="BH970" s="233">
        <f>IF(N970="sníž. přenesená",J970,0)</f>
        <v>0</v>
      </c>
      <c r="BI970" s="233">
        <f>IF(N970="nulová",J970,0)</f>
        <v>0</v>
      </c>
      <c r="BJ970" s="17" t="s">
        <v>153</v>
      </c>
      <c r="BK970" s="233">
        <f>ROUND(I970*H970,2)</f>
        <v>0</v>
      </c>
      <c r="BL970" s="17" t="s">
        <v>198</v>
      </c>
      <c r="BM970" s="232" t="s">
        <v>1145</v>
      </c>
    </row>
    <row r="971" s="2" customFormat="1">
      <c r="A971" s="38"/>
      <c r="B971" s="39"/>
      <c r="C971" s="40"/>
      <c r="D971" s="234" t="s">
        <v>154</v>
      </c>
      <c r="E971" s="40"/>
      <c r="F971" s="235" t="s">
        <v>1146</v>
      </c>
      <c r="G971" s="40"/>
      <c r="H971" s="40"/>
      <c r="I971" s="236"/>
      <c r="J971" s="40"/>
      <c r="K971" s="40"/>
      <c r="L971" s="44"/>
      <c r="M971" s="237"/>
      <c r="N971" s="238"/>
      <c r="O971" s="92"/>
      <c r="P971" s="92"/>
      <c r="Q971" s="92"/>
      <c r="R971" s="92"/>
      <c r="S971" s="92"/>
      <c r="T971" s="93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T971" s="17" t="s">
        <v>154</v>
      </c>
      <c r="AU971" s="17" t="s">
        <v>83</v>
      </c>
    </row>
    <row r="972" s="12" customFormat="1" ht="22.8" customHeight="1">
      <c r="A972" s="12"/>
      <c r="B972" s="204"/>
      <c r="C972" s="205"/>
      <c r="D972" s="206" t="s">
        <v>72</v>
      </c>
      <c r="E972" s="218" t="s">
        <v>1147</v>
      </c>
      <c r="F972" s="218" t="s">
        <v>1148</v>
      </c>
      <c r="G972" s="205"/>
      <c r="H972" s="205"/>
      <c r="I972" s="208"/>
      <c r="J972" s="219">
        <f>BK972</f>
        <v>0</v>
      </c>
      <c r="K972" s="205"/>
      <c r="L972" s="210"/>
      <c r="M972" s="211"/>
      <c r="N972" s="212"/>
      <c r="O972" s="212"/>
      <c r="P972" s="213">
        <f>SUM(P973:P1006)</f>
        <v>0</v>
      </c>
      <c r="Q972" s="212"/>
      <c r="R972" s="213">
        <f>SUM(R973:R1006)</f>
        <v>0.088950000000000001</v>
      </c>
      <c r="S972" s="212"/>
      <c r="T972" s="214">
        <f>SUM(T973:T1006)</f>
        <v>0.03866</v>
      </c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R972" s="215" t="s">
        <v>83</v>
      </c>
      <c r="AT972" s="216" t="s">
        <v>72</v>
      </c>
      <c r="AU972" s="216" t="s">
        <v>81</v>
      </c>
      <c r="AY972" s="215" t="s">
        <v>147</v>
      </c>
      <c r="BK972" s="217">
        <f>SUM(BK973:BK1006)</f>
        <v>0</v>
      </c>
    </row>
    <row r="973" s="2" customFormat="1" ht="16.5" customHeight="1">
      <c r="A973" s="38"/>
      <c r="B973" s="39"/>
      <c r="C973" s="220" t="s">
        <v>677</v>
      </c>
      <c r="D973" s="220" t="s">
        <v>149</v>
      </c>
      <c r="E973" s="221" t="s">
        <v>1149</v>
      </c>
      <c r="F973" s="222" t="s">
        <v>1150</v>
      </c>
      <c r="G973" s="223" t="s">
        <v>1088</v>
      </c>
      <c r="H973" s="224">
        <v>2</v>
      </c>
      <c r="I973" s="225"/>
      <c r="J973" s="226">
        <f>ROUND(I973*H973,2)</f>
        <v>0</v>
      </c>
      <c r="K973" s="227"/>
      <c r="L973" s="44"/>
      <c r="M973" s="228" t="s">
        <v>1</v>
      </c>
      <c r="N973" s="229" t="s">
        <v>40</v>
      </c>
      <c r="O973" s="92"/>
      <c r="P973" s="230">
        <f>O973*H973</f>
        <v>0</v>
      </c>
      <c r="Q973" s="230">
        <v>0</v>
      </c>
      <c r="R973" s="230">
        <f>Q973*H973</f>
        <v>0</v>
      </c>
      <c r="S973" s="230">
        <v>0.01933</v>
      </c>
      <c r="T973" s="231">
        <f>S973*H973</f>
        <v>0.03866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32" t="s">
        <v>198</v>
      </c>
      <c r="AT973" s="232" t="s">
        <v>149</v>
      </c>
      <c r="AU973" s="232" t="s">
        <v>83</v>
      </c>
      <c r="AY973" s="17" t="s">
        <v>147</v>
      </c>
      <c r="BE973" s="233">
        <f>IF(N973="základní",J973,0)</f>
        <v>0</v>
      </c>
      <c r="BF973" s="233">
        <f>IF(N973="snížená",J973,0)</f>
        <v>0</v>
      </c>
      <c r="BG973" s="233">
        <f>IF(N973="zákl. přenesená",J973,0)</f>
        <v>0</v>
      </c>
      <c r="BH973" s="233">
        <f>IF(N973="sníž. přenesená",J973,0)</f>
        <v>0</v>
      </c>
      <c r="BI973" s="233">
        <f>IF(N973="nulová",J973,0)</f>
        <v>0</v>
      </c>
      <c r="BJ973" s="17" t="s">
        <v>153</v>
      </c>
      <c r="BK973" s="233">
        <f>ROUND(I973*H973,2)</f>
        <v>0</v>
      </c>
      <c r="BL973" s="17" t="s">
        <v>198</v>
      </c>
      <c r="BM973" s="232" t="s">
        <v>1151</v>
      </c>
    </row>
    <row r="974" s="2" customFormat="1">
      <c r="A974" s="38"/>
      <c r="B974" s="39"/>
      <c r="C974" s="40"/>
      <c r="D974" s="234" t="s">
        <v>154</v>
      </c>
      <c r="E974" s="40"/>
      <c r="F974" s="235" t="s">
        <v>1150</v>
      </c>
      <c r="G974" s="40"/>
      <c r="H974" s="40"/>
      <c r="I974" s="236"/>
      <c r="J974" s="40"/>
      <c r="K974" s="40"/>
      <c r="L974" s="44"/>
      <c r="M974" s="237"/>
      <c r="N974" s="238"/>
      <c r="O974" s="92"/>
      <c r="P974" s="92"/>
      <c r="Q974" s="92"/>
      <c r="R974" s="92"/>
      <c r="S974" s="92"/>
      <c r="T974" s="93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T974" s="17" t="s">
        <v>154</v>
      </c>
      <c r="AU974" s="17" t="s">
        <v>83</v>
      </c>
    </row>
    <row r="975" s="2" customFormat="1" ht="24.15" customHeight="1">
      <c r="A975" s="38"/>
      <c r="B975" s="39"/>
      <c r="C975" s="220" t="s">
        <v>1152</v>
      </c>
      <c r="D975" s="220" t="s">
        <v>149</v>
      </c>
      <c r="E975" s="221" t="s">
        <v>1153</v>
      </c>
      <c r="F975" s="222" t="s">
        <v>1154</v>
      </c>
      <c r="G975" s="223" t="s">
        <v>1088</v>
      </c>
      <c r="H975" s="224">
        <v>1</v>
      </c>
      <c r="I975" s="225"/>
      <c r="J975" s="226">
        <f>ROUND(I975*H975,2)</f>
        <v>0</v>
      </c>
      <c r="K975" s="227"/>
      <c r="L975" s="44"/>
      <c r="M975" s="228" t="s">
        <v>1</v>
      </c>
      <c r="N975" s="229" t="s">
        <v>40</v>
      </c>
      <c r="O975" s="92"/>
      <c r="P975" s="230">
        <f>O975*H975</f>
        <v>0</v>
      </c>
      <c r="Q975" s="230">
        <v>0.01413</v>
      </c>
      <c r="R975" s="230">
        <f>Q975*H975</f>
        <v>0.01413</v>
      </c>
      <c r="S975" s="230">
        <v>0</v>
      </c>
      <c r="T975" s="231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32" t="s">
        <v>198</v>
      </c>
      <c r="AT975" s="232" t="s">
        <v>149</v>
      </c>
      <c r="AU975" s="232" t="s">
        <v>83</v>
      </c>
      <c r="AY975" s="17" t="s">
        <v>147</v>
      </c>
      <c r="BE975" s="233">
        <f>IF(N975="základní",J975,0)</f>
        <v>0</v>
      </c>
      <c r="BF975" s="233">
        <f>IF(N975="snížená",J975,0)</f>
        <v>0</v>
      </c>
      <c r="BG975" s="233">
        <f>IF(N975="zákl. přenesená",J975,0)</f>
        <v>0</v>
      </c>
      <c r="BH975" s="233">
        <f>IF(N975="sníž. přenesená",J975,0)</f>
        <v>0</v>
      </c>
      <c r="BI975" s="233">
        <f>IF(N975="nulová",J975,0)</f>
        <v>0</v>
      </c>
      <c r="BJ975" s="17" t="s">
        <v>153</v>
      </c>
      <c r="BK975" s="233">
        <f>ROUND(I975*H975,2)</f>
        <v>0</v>
      </c>
      <c r="BL975" s="17" t="s">
        <v>198</v>
      </c>
      <c r="BM975" s="232" t="s">
        <v>1155</v>
      </c>
    </row>
    <row r="976" s="2" customFormat="1">
      <c r="A976" s="38"/>
      <c r="B976" s="39"/>
      <c r="C976" s="40"/>
      <c r="D976" s="234" t="s">
        <v>154</v>
      </c>
      <c r="E976" s="40"/>
      <c r="F976" s="235" t="s">
        <v>1154</v>
      </c>
      <c r="G976" s="40"/>
      <c r="H976" s="40"/>
      <c r="I976" s="236"/>
      <c r="J976" s="40"/>
      <c r="K976" s="40"/>
      <c r="L976" s="44"/>
      <c r="M976" s="237"/>
      <c r="N976" s="238"/>
      <c r="O976" s="92"/>
      <c r="P976" s="92"/>
      <c r="Q976" s="92"/>
      <c r="R976" s="92"/>
      <c r="S976" s="92"/>
      <c r="T976" s="93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T976" s="17" t="s">
        <v>154</v>
      </c>
      <c r="AU976" s="17" t="s">
        <v>83</v>
      </c>
    </row>
    <row r="977" s="2" customFormat="1" ht="16.5" customHeight="1">
      <c r="A977" s="38"/>
      <c r="B977" s="39"/>
      <c r="C977" s="220" t="s">
        <v>681</v>
      </c>
      <c r="D977" s="220" t="s">
        <v>149</v>
      </c>
      <c r="E977" s="221" t="s">
        <v>1156</v>
      </c>
      <c r="F977" s="222" t="s">
        <v>1157</v>
      </c>
      <c r="G977" s="223" t="s">
        <v>298</v>
      </c>
      <c r="H977" s="224">
        <v>1</v>
      </c>
      <c r="I977" s="225"/>
      <c r="J977" s="226">
        <f>ROUND(I977*H977,2)</f>
        <v>0</v>
      </c>
      <c r="K977" s="227"/>
      <c r="L977" s="44"/>
      <c r="M977" s="228" t="s">
        <v>1</v>
      </c>
      <c r="N977" s="229" t="s">
        <v>40</v>
      </c>
      <c r="O977" s="92"/>
      <c r="P977" s="230">
        <f>O977*H977</f>
        <v>0</v>
      </c>
      <c r="Q977" s="230">
        <v>0.00010000000000000001</v>
      </c>
      <c r="R977" s="230">
        <f>Q977*H977</f>
        <v>0.00010000000000000001</v>
      </c>
      <c r="S977" s="230">
        <v>0</v>
      </c>
      <c r="T977" s="231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32" t="s">
        <v>198</v>
      </c>
      <c r="AT977" s="232" t="s">
        <v>149</v>
      </c>
      <c r="AU977" s="232" t="s">
        <v>83</v>
      </c>
      <c r="AY977" s="17" t="s">
        <v>147</v>
      </c>
      <c r="BE977" s="233">
        <f>IF(N977="základní",J977,0)</f>
        <v>0</v>
      </c>
      <c r="BF977" s="233">
        <f>IF(N977="snížená",J977,0)</f>
        <v>0</v>
      </c>
      <c r="BG977" s="233">
        <f>IF(N977="zákl. přenesená",J977,0)</f>
        <v>0</v>
      </c>
      <c r="BH977" s="233">
        <f>IF(N977="sníž. přenesená",J977,0)</f>
        <v>0</v>
      </c>
      <c r="BI977" s="233">
        <f>IF(N977="nulová",J977,0)</f>
        <v>0</v>
      </c>
      <c r="BJ977" s="17" t="s">
        <v>153</v>
      </c>
      <c r="BK977" s="233">
        <f>ROUND(I977*H977,2)</f>
        <v>0</v>
      </c>
      <c r="BL977" s="17" t="s">
        <v>198</v>
      </c>
      <c r="BM977" s="232" t="s">
        <v>1158</v>
      </c>
    </row>
    <row r="978" s="2" customFormat="1">
      <c r="A978" s="38"/>
      <c r="B978" s="39"/>
      <c r="C978" s="40"/>
      <c r="D978" s="234" t="s">
        <v>154</v>
      </c>
      <c r="E978" s="40"/>
      <c r="F978" s="235" t="s">
        <v>1157</v>
      </c>
      <c r="G978" s="40"/>
      <c r="H978" s="40"/>
      <c r="I978" s="236"/>
      <c r="J978" s="40"/>
      <c r="K978" s="40"/>
      <c r="L978" s="44"/>
      <c r="M978" s="237"/>
      <c r="N978" s="238"/>
      <c r="O978" s="92"/>
      <c r="P978" s="92"/>
      <c r="Q978" s="92"/>
      <c r="R978" s="92"/>
      <c r="S978" s="92"/>
      <c r="T978" s="93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T978" s="17" t="s">
        <v>154</v>
      </c>
      <c r="AU978" s="17" t="s">
        <v>83</v>
      </c>
    </row>
    <row r="979" s="2" customFormat="1" ht="16.5" customHeight="1">
      <c r="A979" s="38"/>
      <c r="B979" s="39"/>
      <c r="C979" s="271" t="s">
        <v>1159</v>
      </c>
      <c r="D979" s="271" t="s">
        <v>253</v>
      </c>
      <c r="E979" s="272" t="s">
        <v>1160</v>
      </c>
      <c r="F979" s="273" t="s">
        <v>1161</v>
      </c>
      <c r="G979" s="274" t="s">
        <v>298</v>
      </c>
      <c r="H979" s="275">
        <v>1</v>
      </c>
      <c r="I979" s="276"/>
      <c r="J979" s="277">
        <f>ROUND(I979*H979,2)</f>
        <v>0</v>
      </c>
      <c r="K979" s="278"/>
      <c r="L979" s="279"/>
      <c r="M979" s="280" t="s">
        <v>1</v>
      </c>
      <c r="N979" s="281" t="s">
        <v>40</v>
      </c>
      <c r="O979" s="92"/>
      <c r="P979" s="230">
        <f>O979*H979</f>
        <v>0</v>
      </c>
      <c r="Q979" s="230">
        <v>0.014</v>
      </c>
      <c r="R979" s="230">
        <f>Q979*H979</f>
        <v>0.014</v>
      </c>
      <c r="S979" s="230">
        <v>0</v>
      </c>
      <c r="T979" s="231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32" t="s">
        <v>241</v>
      </c>
      <c r="AT979" s="232" t="s">
        <v>253</v>
      </c>
      <c r="AU979" s="232" t="s">
        <v>83</v>
      </c>
      <c r="AY979" s="17" t="s">
        <v>147</v>
      </c>
      <c r="BE979" s="233">
        <f>IF(N979="základní",J979,0)</f>
        <v>0</v>
      </c>
      <c r="BF979" s="233">
        <f>IF(N979="snížená",J979,0)</f>
        <v>0</v>
      </c>
      <c r="BG979" s="233">
        <f>IF(N979="zákl. přenesená",J979,0)</f>
        <v>0</v>
      </c>
      <c r="BH979" s="233">
        <f>IF(N979="sníž. přenesená",J979,0)</f>
        <v>0</v>
      </c>
      <c r="BI979" s="233">
        <f>IF(N979="nulová",J979,0)</f>
        <v>0</v>
      </c>
      <c r="BJ979" s="17" t="s">
        <v>153</v>
      </c>
      <c r="BK979" s="233">
        <f>ROUND(I979*H979,2)</f>
        <v>0</v>
      </c>
      <c r="BL979" s="17" t="s">
        <v>198</v>
      </c>
      <c r="BM979" s="232" t="s">
        <v>1162</v>
      </c>
    </row>
    <row r="980" s="2" customFormat="1">
      <c r="A980" s="38"/>
      <c r="B980" s="39"/>
      <c r="C980" s="40"/>
      <c r="D980" s="234" t="s">
        <v>154</v>
      </c>
      <c r="E980" s="40"/>
      <c r="F980" s="235" t="s">
        <v>1161</v>
      </c>
      <c r="G980" s="40"/>
      <c r="H980" s="40"/>
      <c r="I980" s="236"/>
      <c r="J980" s="40"/>
      <c r="K980" s="40"/>
      <c r="L980" s="44"/>
      <c r="M980" s="237"/>
      <c r="N980" s="238"/>
      <c r="O980" s="92"/>
      <c r="P980" s="92"/>
      <c r="Q980" s="92"/>
      <c r="R980" s="92"/>
      <c r="S980" s="92"/>
      <c r="T980" s="93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154</v>
      </c>
      <c r="AU980" s="17" t="s">
        <v>83</v>
      </c>
    </row>
    <row r="981" s="2" customFormat="1" ht="24.15" customHeight="1">
      <c r="A981" s="38"/>
      <c r="B981" s="39"/>
      <c r="C981" s="220" t="s">
        <v>684</v>
      </c>
      <c r="D981" s="220" t="s">
        <v>149</v>
      </c>
      <c r="E981" s="221" t="s">
        <v>1163</v>
      </c>
      <c r="F981" s="222" t="s">
        <v>1164</v>
      </c>
      <c r="G981" s="223" t="s">
        <v>1088</v>
      </c>
      <c r="H981" s="224">
        <v>1</v>
      </c>
      <c r="I981" s="225"/>
      <c r="J981" s="226">
        <f>ROUND(I981*H981,2)</f>
        <v>0</v>
      </c>
      <c r="K981" s="227"/>
      <c r="L981" s="44"/>
      <c r="M981" s="228" t="s">
        <v>1</v>
      </c>
      <c r="N981" s="229" t="s">
        <v>40</v>
      </c>
      <c r="O981" s="92"/>
      <c r="P981" s="230">
        <f>O981*H981</f>
        <v>0</v>
      </c>
      <c r="Q981" s="230">
        <v>0.0066600000000000001</v>
      </c>
      <c r="R981" s="230">
        <f>Q981*H981</f>
        <v>0.0066600000000000001</v>
      </c>
      <c r="S981" s="230">
        <v>0</v>
      </c>
      <c r="T981" s="231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232" t="s">
        <v>198</v>
      </c>
      <c r="AT981" s="232" t="s">
        <v>149</v>
      </c>
      <c r="AU981" s="232" t="s">
        <v>83</v>
      </c>
      <c r="AY981" s="17" t="s">
        <v>147</v>
      </c>
      <c r="BE981" s="233">
        <f>IF(N981="základní",J981,0)</f>
        <v>0</v>
      </c>
      <c r="BF981" s="233">
        <f>IF(N981="snížená",J981,0)</f>
        <v>0</v>
      </c>
      <c r="BG981" s="233">
        <f>IF(N981="zákl. přenesená",J981,0)</f>
        <v>0</v>
      </c>
      <c r="BH981" s="233">
        <f>IF(N981="sníž. přenesená",J981,0)</f>
        <v>0</v>
      </c>
      <c r="BI981" s="233">
        <f>IF(N981="nulová",J981,0)</f>
        <v>0</v>
      </c>
      <c r="BJ981" s="17" t="s">
        <v>153</v>
      </c>
      <c r="BK981" s="233">
        <f>ROUND(I981*H981,2)</f>
        <v>0</v>
      </c>
      <c r="BL981" s="17" t="s">
        <v>198</v>
      </c>
      <c r="BM981" s="232" t="s">
        <v>1165</v>
      </c>
    </row>
    <row r="982" s="2" customFormat="1">
      <c r="A982" s="38"/>
      <c r="B982" s="39"/>
      <c r="C982" s="40"/>
      <c r="D982" s="234" t="s">
        <v>154</v>
      </c>
      <c r="E982" s="40"/>
      <c r="F982" s="235" t="s">
        <v>1164</v>
      </c>
      <c r="G982" s="40"/>
      <c r="H982" s="40"/>
      <c r="I982" s="236"/>
      <c r="J982" s="40"/>
      <c r="K982" s="40"/>
      <c r="L982" s="44"/>
      <c r="M982" s="237"/>
      <c r="N982" s="238"/>
      <c r="O982" s="92"/>
      <c r="P982" s="92"/>
      <c r="Q982" s="92"/>
      <c r="R982" s="92"/>
      <c r="S982" s="92"/>
      <c r="T982" s="93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T982" s="17" t="s">
        <v>154</v>
      </c>
      <c r="AU982" s="17" t="s">
        <v>83</v>
      </c>
    </row>
    <row r="983" s="2" customFormat="1" ht="21.75" customHeight="1">
      <c r="A983" s="38"/>
      <c r="B983" s="39"/>
      <c r="C983" s="220" t="s">
        <v>1166</v>
      </c>
      <c r="D983" s="220" t="s">
        <v>149</v>
      </c>
      <c r="E983" s="221" t="s">
        <v>1167</v>
      </c>
      <c r="F983" s="222" t="s">
        <v>1168</v>
      </c>
      <c r="G983" s="223" t="s">
        <v>1088</v>
      </c>
      <c r="H983" s="224">
        <v>1</v>
      </c>
      <c r="I983" s="225"/>
      <c r="J983" s="226">
        <f>ROUND(I983*H983,2)</f>
        <v>0</v>
      </c>
      <c r="K983" s="227"/>
      <c r="L983" s="44"/>
      <c r="M983" s="228" t="s">
        <v>1</v>
      </c>
      <c r="N983" s="229" t="s">
        <v>40</v>
      </c>
      <c r="O983" s="92"/>
      <c r="P983" s="230">
        <f>O983*H983</f>
        <v>0</v>
      </c>
      <c r="Q983" s="230">
        <v>0.00173</v>
      </c>
      <c r="R983" s="230">
        <f>Q983*H983</f>
        <v>0.00173</v>
      </c>
      <c r="S983" s="230">
        <v>0</v>
      </c>
      <c r="T983" s="231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32" t="s">
        <v>198</v>
      </c>
      <c r="AT983" s="232" t="s">
        <v>149</v>
      </c>
      <c r="AU983" s="232" t="s">
        <v>83</v>
      </c>
      <c r="AY983" s="17" t="s">
        <v>147</v>
      </c>
      <c r="BE983" s="233">
        <f>IF(N983="základní",J983,0)</f>
        <v>0</v>
      </c>
      <c r="BF983" s="233">
        <f>IF(N983="snížená",J983,0)</f>
        <v>0</v>
      </c>
      <c r="BG983" s="233">
        <f>IF(N983="zákl. přenesená",J983,0)</f>
        <v>0</v>
      </c>
      <c r="BH983" s="233">
        <f>IF(N983="sníž. přenesená",J983,0)</f>
        <v>0</v>
      </c>
      <c r="BI983" s="233">
        <f>IF(N983="nulová",J983,0)</f>
        <v>0</v>
      </c>
      <c r="BJ983" s="17" t="s">
        <v>153</v>
      </c>
      <c r="BK983" s="233">
        <f>ROUND(I983*H983,2)</f>
        <v>0</v>
      </c>
      <c r="BL983" s="17" t="s">
        <v>198</v>
      </c>
      <c r="BM983" s="232" t="s">
        <v>1169</v>
      </c>
    </row>
    <row r="984" s="2" customFormat="1">
      <c r="A984" s="38"/>
      <c r="B984" s="39"/>
      <c r="C984" s="40"/>
      <c r="D984" s="234" t="s">
        <v>154</v>
      </c>
      <c r="E984" s="40"/>
      <c r="F984" s="235" t="s">
        <v>1168</v>
      </c>
      <c r="G984" s="40"/>
      <c r="H984" s="40"/>
      <c r="I984" s="236"/>
      <c r="J984" s="40"/>
      <c r="K984" s="40"/>
      <c r="L984" s="44"/>
      <c r="M984" s="237"/>
      <c r="N984" s="238"/>
      <c r="O984" s="92"/>
      <c r="P984" s="92"/>
      <c r="Q984" s="92"/>
      <c r="R984" s="92"/>
      <c r="S984" s="92"/>
      <c r="T984" s="93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154</v>
      </c>
      <c r="AU984" s="17" t="s">
        <v>83</v>
      </c>
    </row>
    <row r="985" s="2" customFormat="1" ht="16.5" customHeight="1">
      <c r="A985" s="38"/>
      <c r="B985" s="39"/>
      <c r="C985" s="271" t="s">
        <v>688</v>
      </c>
      <c r="D985" s="271" t="s">
        <v>253</v>
      </c>
      <c r="E985" s="272" t="s">
        <v>1170</v>
      </c>
      <c r="F985" s="273" t="s">
        <v>1171</v>
      </c>
      <c r="G985" s="274" t="s">
        <v>298</v>
      </c>
      <c r="H985" s="275">
        <v>1</v>
      </c>
      <c r="I985" s="276"/>
      <c r="J985" s="277">
        <f>ROUND(I985*H985,2)</f>
        <v>0</v>
      </c>
      <c r="K985" s="278"/>
      <c r="L985" s="279"/>
      <c r="M985" s="280" t="s">
        <v>1</v>
      </c>
      <c r="N985" s="281" t="s">
        <v>40</v>
      </c>
      <c r="O985" s="92"/>
      <c r="P985" s="230">
        <f>O985*H985</f>
        <v>0</v>
      </c>
      <c r="Q985" s="230">
        <v>0</v>
      </c>
      <c r="R985" s="230">
        <f>Q985*H985</f>
        <v>0</v>
      </c>
      <c r="S985" s="230">
        <v>0</v>
      </c>
      <c r="T985" s="231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32" t="s">
        <v>241</v>
      </c>
      <c r="AT985" s="232" t="s">
        <v>253</v>
      </c>
      <c r="AU985" s="232" t="s">
        <v>83</v>
      </c>
      <c r="AY985" s="17" t="s">
        <v>147</v>
      </c>
      <c r="BE985" s="233">
        <f>IF(N985="základní",J985,0)</f>
        <v>0</v>
      </c>
      <c r="BF985" s="233">
        <f>IF(N985="snížená",J985,0)</f>
        <v>0</v>
      </c>
      <c r="BG985" s="233">
        <f>IF(N985="zákl. přenesená",J985,0)</f>
        <v>0</v>
      </c>
      <c r="BH985" s="233">
        <f>IF(N985="sníž. přenesená",J985,0)</f>
        <v>0</v>
      </c>
      <c r="BI985" s="233">
        <f>IF(N985="nulová",J985,0)</f>
        <v>0</v>
      </c>
      <c r="BJ985" s="17" t="s">
        <v>153</v>
      </c>
      <c r="BK985" s="233">
        <f>ROUND(I985*H985,2)</f>
        <v>0</v>
      </c>
      <c r="BL985" s="17" t="s">
        <v>198</v>
      </c>
      <c r="BM985" s="232" t="s">
        <v>1172</v>
      </c>
    </row>
    <row r="986" s="2" customFormat="1">
      <c r="A986" s="38"/>
      <c r="B986" s="39"/>
      <c r="C986" s="40"/>
      <c r="D986" s="234" t="s">
        <v>154</v>
      </c>
      <c r="E986" s="40"/>
      <c r="F986" s="235" t="s">
        <v>1171</v>
      </c>
      <c r="G986" s="40"/>
      <c r="H986" s="40"/>
      <c r="I986" s="236"/>
      <c r="J986" s="40"/>
      <c r="K986" s="40"/>
      <c r="L986" s="44"/>
      <c r="M986" s="237"/>
      <c r="N986" s="238"/>
      <c r="O986" s="92"/>
      <c r="P986" s="92"/>
      <c r="Q986" s="92"/>
      <c r="R986" s="92"/>
      <c r="S986" s="92"/>
      <c r="T986" s="93"/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T986" s="17" t="s">
        <v>154</v>
      </c>
      <c r="AU986" s="17" t="s">
        <v>83</v>
      </c>
    </row>
    <row r="987" s="2" customFormat="1" ht="24.15" customHeight="1">
      <c r="A987" s="38"/>
      <c r="B987" s="39"/>
      <c r="C987" s="220" t="s">
        <v>1173</v>
      </c>
      <c r="D987" s="220" t="s">
        <v>149</v>
      </c>
      <c r="E987" s="221" t="s">
        <v>1174</v>
      </c>
      <c r="F987" s="222" t="s">
        <v>1175</v>
      </c>
      <c r="G987" s="223" t="s">
        <v>1088</v>
      </c>
      <c r="H987" s="224">
        <v>2</v>
      </c>
      <c r="I987" s="225"/>
      <c r="J987" s="226">
        <f>ROUND(I987*H987,2)</f>
        <v>0</v>
      </c>
      <c r="K987" s="227"/>
      <c r="L987" s="44"/>
      <c r="M987" s="228" t="s">
        <v>1</v>
      </c>
      <c r="N987" s="229" t="s">
        <v>40</v>
      </c>
      <c r="O987" s="92"/>
      <c r="P987" s="230">
        <f>O987*H987</f>
        <v>0</v>
      </c>
      <c r="Q987" s="230">
        <v>0.0012999999999999999</v>
      </c>
      <c r="R987" s="230">
        <f>Q987*H987</f>
        <v>0.0025999999999999999</v>
      </c>
      <c r="S987" s="230">
        <v>0</v>
      </c>
      <c r="T987" s="231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32" t="s">
        <v>198</v>
      </c>
      <c r="AT987" s="232" t="s">
        <v>149</v>
      </c>
      <c r="AU987" s="232" t="s">
        <v>83</v>
      </c>
      <c r="AY987" s="17" t="s">
        <v>147</v>
      </c>
      <c r="BE987" s="233">
        <f>IF(N987="základní",J987,0)</f>
        <v>0</v>
      </c>
      <c r="BF987" s="233">
        <f>IF(N987="snížená",J987,0)</f>
        <v>0</v>
      </c>
      <c r="BG987" s="233">
        <f>IF(N987="zákl. přenesená",J987,0)</f>
        <v>0</v>
      </c>
      <c r="BH987" s="233">
        <f>IF(N987="sníž. přenesená",J987,0)</f>
        <v>0</v>
      </c>
      <c r="BI987" s="233">
        <f>IF(N987="nulová",J987,0)</f>
        <v>0</v>
      </c>
      <c r="BJ987" s="17" t="s">
        <v>153</v>
      </c>
      <c r="BK987" s="233">
        <f>ROUND(I987*H987,2)</f>
        <v>0</v>
      </c>
      <c r="BL987" s="17" t="s">
        <v>198</v>
      </c>
      <c r="BM987" s="232" t="s">
        <v>1176</v>
      </c>
    </row>
    <row r="988" s="2" customFormat="1">
      <c r="A988" s="38"/>
      <c r="B988" s="39"/>
      <c r="C988" s="40"/>
      <c r="D988" s="234" t="s">
        <v>154</v>
      </c>
      <c r="E988" s="40"/>
      <c r="F988" s="235" t="s">
        <v>1175</v>
      </c>
      <c r="G988" s="40"/>
      <c r="H988" s="40"/>
      <c r="I988" s="236"/>
      <c r="J988" s="40"/>
      <c r="K988" s="40"/>
      <c r="L988" s="44"/>
      <c r="M988" s="237"/>
      <c r="N988" s="238"/>
      <c r="O988" s="92"/>
      <c r="P988" s="92"/>
      <c r="Q988" s="92"/>
      <c r="R988" s="92"/>
      <c r="S988" s="92"/>
      <c r="T988" s="93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154</v>
      </c>
      <c r="AU988" s="17" t="s">
        <v>83</v>
      </c>
    </row>
    <row r="989" s="2" customFormat="1" ht="24.15" customHeight="1">
      <c r="A989" s="38"/>
      <c r="B989" s="39"/>
      <c r="C989" s="220" t="s">
        <v>691</v>
      </c>
      <c r="D989" s="220" t="s">
        <v>149</v>
      </c>
      <c r="E989" s="221" t="s">
        <v>1177</v>
      </c>
      <c r="F989" s="222" t="s">
        <v>1178</v>
      </c>
      <c r="G989" s="223" t="s">
        <v>1088</v>
      </c>
      <c r="H989" s="224">
        <v>1</v>
      </c>
      <c r="I989" s="225"/>
      <c r="J989" s="226">
        <f>ROUND(I989*H989,2)</f>
        <v>0</v>
      </c>
      <c r="K989" s="227"/>
      <c r="L989" s="44"/>
      <c r="M989" s="228" t="s">
        <v>1</v>
      </c>
      <c r="N989" s="229" t="s">
        <v>40</v>
      </c>
      <c r="O989" s="92"/>
      <c r="P989" s="230">
        <f>O989*H989</f>
        <v>0</v>
      </c>
      <c r="Q989" s="230">
        <v>0.00084999999999999995</v>
      </c>
      <c r="R989" s="230">
        <f>Q989*H989</f>
        <v>0.00084999999999999995</v>
      </c>
      <c r="S989" s="230">
        <v>0</v>
      </c>
      <c r="T989" s="231">
        <f>S989*H989</f>
        <v>0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232" t="s">
        <v>198</v>
      </c>
      <c r="AT989" s="232" t="s">
        <v>149</v>
      </c>
      <c r="AU989" s="232" t="s">
        <v>83</v>
      </c>
      <c r="AY989" s="17" t="s">
        <v>147</v>
      </c>
      <c r="BE989" s="233">
        <f>IF(N989="základní",J989,0)</f>
        <v>0</v>
      </c>
      <c r="BF989" s="233">
        <f>IF(N989="snížená",J989,0)</f>
        <v>0</v>
      </c>
      <c r="BG989" s="233">
        <f>IF(N989="zákl. přenesená",J989,0)</f>
        <v>0</v>
      </c>
      <c r="BH989" s="233">
        <f>IF(N989="sníž. přenesená",J989,0)</f>
        <v>0</v>
      </c>
      <c r="BI989" s="233">
        <f>IF(N989="nulová",J989,0)</f>
        <v>0</v>
      </c>
      <c r="BJ989" s="17" t="s">
        <v>153</v>
      </c>
      <c r="BK989" s="233">
        <f>ROUND(I989*H989,2)</f>
        <v>0</v>
      </c>
      <c r="BL989" s="17" t="s">
        <v>198</v>
      </c>
      <c r="BM989" s="232" t="s">
        <v>1179</v>
      </c>
    </row>
    <row r="990" s="2" customFormat="1">
      <c r="A990" s="38"/>
      <c r="B990" s="39"/>
      <c r="C990" s="40"/>
      <c r="D990" s="234" t="s">
        <v>154</v>
      </c>
      <c r="E990" s="40"/>
      <c r="F990" s="235" t="s">
        <v>1178</v>
      </c>
      <c r="G990" s="40"/>
      <c r="H990" s="40"/>
      <c r="I990" s="236"/>
      <c r="J990" s="40"/>
      <c r="K990" s="40"/>
      <c r="L990" s="44"/>
      <c r="M990" s="237"/>
      <c r="N990" s="238"/>
      <c r="O990" s="92"/>
      <c r="P990" s="92"/>
      <c r="Q990" s="92"/>
      <c r="R990" s="92"/>
      <c r="S990" s="92"/>
      <c r="T990" s="93"/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T990" s="17" t="s">
        <v>154</v>
      </c>
      <c r="AU990" s="17" t="s">
        <v>83</v>
      </c>
    </row>
    <row r="991" s="2" customFormat="1" ht="24.15" customHeight="1">
      <c r="A991" s="38"/>
      <c r="B991" s="39"/>
      <c r="C991" s="220" t="s">
        <v>1180</v>
      </c>
      <c r="D991" s="220" t="s">
        <v>149</v>
      </c>
      <c r="E991" s="221" t="s">
        <v>1181</v>
      </c>
      <c r="F991" s="222" t="s">
        <v>1182</v>
      </c>
      <c r="G991" s="223" t="s">
        <v>1088</v>
      </c>
      <c r="H991" s="224">
        <v>1</v>
      </c>
      <c r="I991" s="225"/>
      <c r="J991" s="226">
        <f>ROUND(I991*H991,2)</f>
        <v>0</v>
      </c>
      <c r="K991" s="227"/>
      <c r="L991" s="44"/>
      <c r="M991" s="228" t="s">
        <v>1</v>
      </c>
      <c r="N991" s="229" t="s">
        <v>40</v>
      </c>
      <c r="O991" s="92"/>
      <c r="P991" s="230">
        <f>O991*H991</f>
        <v>0</v>
      </c>
      <c r="Q991" s="230">
        <v>0.014749999999999999</v>
      </c>
      <c r="R991" s="230">
        <f>Q991*H991</f>
        <v>0.014749999999999999</v>
      </c>
      <c r="S991" s="230">
        <v>0</v>
      </c>
      <c r="T991" s="231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32" t="s">
        <v>198</v>
      </c>
      <c r="AT991" s="232" t="s">
        <v>149</v>
      </c>
      <c r="AU991" s="232" t="s">
        <v>83</v>
      </c>
      <c r="AY991" s="17" t="s">
        <v>147</v>
      </c>
      <c r="BE991" s="233">
        <f>IF(N991="základní",J991,0)</f>
        <v>0</v>
      </c>
      <c r="BF991" s="233">
        <f>IF(N991="snížená",J991,0)</f>
        <v>0</v>
      </c>
      <c r="BG991" s="233">
        <f>IF(N991="zákl. přenesená",J991,0)</f>
        <v>0</v>
      </c>
      <c r="BH991" s="233">
        <f>IF(N991="sníž. přenesená",J991,0)</f>
        <v>0</v>
      </c>
      <c r="BI991" s="233">
        <f>IF(N991="nulová",J991,0)</f>
        <v>0</v>
      </c>
      <c r="BJ991" s="17" t="s">
        <v>153</v>
      </c>
      <c r="BK991" s="233">
        <f>ROUND(I991*H991,2)</f>
        <v>0</v>
      </c>
      <c r="BL991" s="17" t="s">
        <v>198</v>
      </c>
      <c r="BM991" s="232" t="s">
        <v>1183</v>
      </c>
    </row>
    <row r="992" s="2" customFormat="1">
      <c r="A992" s="38"/>
      <c r="B992" s="39"/>
      <c r="C992" s="40"/>
      <c r="D992" s="234" t="s">
        <v>154</v>
      </c>
      <c r="E992" s="40"/>
      <c r="F992" s="235" t="s">
        <v>1182</v>
      </c>
      <c r="G992" s="40"/>
      <c r="H992" s="40"/>
      <c r="I992" s="236"/>
      <c r="J992" s="40"/>
      <c r="K992" s="40"/>
      <c r="L992" s="44"/>
      <c r="M992" s="237"/>
      <c r="N992" s="238"/>
      <c r="O992" s="92"/>
      <c r="P992" s="92"/>
      <c r="Q992" s="92"/>
      <c r="R992" s="92"/>
      <c r="S992" s="92"/>
      <c r="T992" s="93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T992" s="17" t="s">
        <v>154</v>
      </c>
      <c r="AU992" s="17" t="s">
        <v>83</v>
      </c>
    </row>
    <row r="993" s="2" customFormat="1" ht="24.15" customHeight="1">
      <c r="A993" s="38"/>
      <c r="B993" s="39"/>
      <c r="C993" s="220" t="s">
        <v>695</v>
      </c>
      <c r="D993" s="220" t="s">
        <v>149</v>
      </c>
      <c r="E993" s="221" t="s">
        <v>1184</v>
      </c>
      <c r="F993" s="222" t="s">
        <v>1185</v>
      </c>
      <c r="G993" s="223" t="s">
        <v>1088</v>
      </c>
      <c r="H993" s="224">
        <v>1</v>
      </c>
      <c r="I993" s="225"/>
      <c r="J993" s="226">
        <f>ROUND(I993*H993,2)</f>
        <v>0</v>
      </c>
      <c r="K993" s="227"/>
      <c r="L993" s="44"/>
      <c r="M993" s="228" t="s">
        <v>1</v>
      </c>
      <c r="N993" s="229" t="s">
        <v>40</v>
      </c>
      <c r="O993" s="92"/>
      <c r="P993" s="230">
        <f>O993*H993</f>
        <v>0</v>
      </c>
      <c r="Q993" s="230">
        <v>0.024340000000000001</v>
      </c>
      <c r="R993" s="230">
        <f>Q993*H993</f>
        <v>0.024340000000000001</v>
      </c>
      <c r="S993" s="230">
        <v>0</v>
      </c>
      <c r="T993" s="231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32" t="s">
        <v>198</v>
      </c>
      <c r="AT993" s="232" t="s">
        <v>149</v>
      </c>
      <c r="AU993" s="232" t="s">
        <v>83</v>
      </c>
      <c r="AY993" s="17" t="s">
        <v>147</v>
      </c>
      <c r="BE993" s="233">
        <f>IF(N993="základní",J993,0)</f>
        <v>0</v>
      </c>
      <c r="BF993" s="233">
        <f>IF(N993="snížená",J993,0)</f>
        <v>0</v>
      </c>
      <c r="BG993" s="233">
        <f>IF(N993="zákl. přenesená",J993,0)</f>
        <v>0</v>
      </c>
      <c r="BH993" s="233">
        <f>IF(N993="sníž. přenesená",J993,0)</f>
        <v>0</v>
      </c>
      <c r="BI993" s="233">
        <f>IF(N993="nulová",J993,0)</f>
        <v>0</v>
      </c>
      <c r="BJ993" s="17" t="s">
        <v>153</v>
      </c>
      <c r="BK993" s="233">
        <f>ROUND(I993*H993,2)</f>
        <v>0</v>
      </c>
      <c r="BL993" s="17" t="s">
        <v>198</v>
      </c>
      <c r="BM993" s="232" t="s">
        <v>1186</v>
      </c>
    </row>
    <row r="994" s="2" customFormat="1">
      <c r="A994" s="38"/>
      <c r="B994" s="39"/>
      <c r="C994" s="40"/>
      <c r="D994" s="234" t="s">
        <v>154</v>
      </c>
      <c r="E994" s="40"/>
      <c r="F994" s="235" t="s">
        <v>1185</v>
      </c>
      <c r="G994" s="40"/>
      <c r="H994" s="40"/>
      <c r="I994" s="236"/>
      <c r="J994" s="40"/>
      <c r="K994" s="40"/>
      <c r="L994" s="44"/>
      <c r="M994" s="237"/>
      <c r="N994" s="238"/>
      <c r="O994" s="92"/>
      <c r="P994" s="92"/>
      <c r="Q994" s="92"/>
      <c r="R994" s="92"/>
      <c r="S994" s="92"/>
      <c r="T994" s="93"/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T994" s="17" t="s">
        <v>154</v>
      </c>
      <c r="AU994" s="17" t="s">
        <v>83</v>
      </c>
    </row>
    <row r="995" s="2" customFormat="1" ht="24.15" customHeight="1">
      <c r="A995" s="38"/>
      <c r="B995" s="39"/>
      <c r="C995" s="220" t="s">
        <v>1187</v>
      </c>
      <c r="D995" s="220" t="s">
        <v>149</v>
      </c>
      <c r="E995" s="221" t="s">
        <v>1188</v>
      </c>
      <c r="F995" s="222" t="s">
        <v>1189</v>
      </c>
      <c r="G995" s="223" t="s">
        <v>1088</v>
      </c>
      <c r="H995" s="224">
        <v>1</v>
      </c>
      <c r="I995" s="225"/>
      <c r="J995" s="226">
        <f>ROUND(I995*H995,2)</f>
        <v>0</v>
      </c>
      <c r="K995" s="227"/>
      <c r="L995" s="44"/>
      <c r="M995" s="228" t="s">
        <v>1</v>
      </c>
      <c r="N995" s="229" t="s">
        <v>40</v>
      </c>
      <c r="O995" s="92"/>
      <c r="P995" s="230">
        <f>O995*H995</f>
        <v>0</v>
      </c>
      <c r="Q995" s="230">
        <v>0.00095</v>
      </c>
      <c r="R995" s="230">
        <f>Q995*H995</f>
        <v>0.00095</v>
      </c>
      <c r="S995" s="230">
        <v>0</v>
      </c>
      <c r="T995" s="231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32" t="s">
        <v>198</v>
      </c>
      <c r="AT995" s="232" t="s">
        <v>149</v>
      </c>
      <c r="AU995" s="232" t="s">
        <v>83</v>
      </c>
      <c r="AY995" s="17" t="s">
        <v>147</v>
      </c>
      <c r="BE995" s="233">
        <f>IF(N995="základní",J995,0)</f>
        <v>0</v>
      </c>
      <c r="BF995" s="233">
        <f>IF(N995="snížená",J995,0)</f>
        <v>0</v>
      </c>
      <c r="BG995" s="233">
        <f>IF(N995="zákl. přenesená",J995,0)</f>
        <v>0</v>
      </c>
      <c r="BH995" s="233">
        <f>IF(N995="sníž. přenesená",J995,0)</f>
        <v>0</v>
      </c>
      <c r="BI995" s="233">
        <f>IF(N995="nulová",J995,0)</f>
        <v>0</v>
      </c>
      <c r="BJ995" s="17" t="s">
        <v>153</v>
      </c>
      <c r="BK995" s="233">
        <f>ROUND(I995*H995,2)</f>
        <v>0</v>
      </c>
      <c r="BL995" s="17" t="s">
        <v>198</v>
      </c>
      <c r="BM995" s="232" t="s">
        <v>1190</v>
      </c>
    </row>
    <row r="996" s="2" customFormat="1">
      <c r="A996" s="38"/>
      <c r="B996" s="39"/>
      <c r="C996" s="40"/>
      <c r="D996" s="234" t="s">
        <v>154</v>
      </c>
      <c r="E996" s="40"/>
      <c r="F996" s="235" t="s">
        <v>1189</v>
      </c>
      <c r="G996" s="40"/>
      <c r="H996" s="40"/>
      <c r="I996" s="236"/>
      <c r="J996" s="40"/>
      <c r="K996" s="40"/>
      <c r="L996" s="44"/>
      <c r="M996" s="237"/>
      <c r="N996" s="238"/>
      <c r="O996" s="92"/>
      <c r="P996" s="92"/>
      <c r="Q996" s="92"/>
      <c r="R996" s="92"/>
      <c r="S996" s="92"/>
      <c r="T996" s="93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154</v>
      </c>
      <c r="AU996" s="17" t="s">
        <v>83</v>
      </c>
    </row>
    <row r="997" s="2" customFormat="1" ht="24.15" customHeight="1">
      <c r="A997" s="38"/>
      <c r="B997" s="39"/>
      <c r="C997" s="220" t="s">
        <v>698</v>
      </c>
      <c r="D997" s="220" t="s">
        <v>149</v>
      </c>
      <c r="E997" s="221" t="s">
        <v>1191</v>
      </c>
      <c r="F997" s="222" t="s">
        <v>1192</v>
      </c>
      <c r="G997" s="223" t="s">
        <v>1088</v>
      </c>
      <c r="H997" s="224">
        <v>6</v>
      </c>
      <c r="I997" s="225"/>
      <c r="J997" s="226">
        <f>ROUND(I997*H997,2)</f>
        <v>0</v>
      </c>
      <c r="K997" s="227"/>
      <c r="L997" s="44"/>
      <c r="M997" s="228" t="s">
        <v>1</v>
      </c>
      <c r="N997" s="229" t="s">
        <v>40</v>
      </c>
      <c r="O997" s="92"/>
      <c r="P997" s="230">
        <f>O997*H997</f>
        <v>0</v>
      </c>
      <c r="Q997" s="230">
        <v>0.00024000000000000001</v>
      </c>
      <c r="R997" s="230">
        <f>Q997*H997</f>
        <v>0.0014400000000000001</v>
      </c>
      <c r="S997" s="230">
        <v>0</v>
      </c>
      <c r="T997" s="231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32" t="s">
        <v>198</v>
      </c>
      <c r="AT997" s="232" t="s">
        <v>149</v>
      </c>
      <c r="AU997" s="232" t="s">
        <v>83</v>
      </c>
      <c r="AY997" s="17" t="s">
        <v>147</v>
      </c>
      <c r="BE997" s="233">
        <f>IF(N997="základní",J997,0)</f>
        <v>0</v>
      </c>
      <c r="BF997" s="233">
        <f>IF(N997="snížená",J997,0)</f>
        <v>0</v>
      </c>
      <c r="BG997" s="233">
        <f>IF(N997="zákl. přenesená",J997,0)</f>
        <v>0</v>
      </c>
      <c r="BH997" s="233">
        <f>IF(N997="sníž. přenesená",J997,0)</f>
        <v>0</v>
      </c>
      <c r="BI997" s="233">
        <f>IF(N997="nulová",J997,0)</f>
        <v>0</v>
      </c>
      <c r="BJ997" s="17" t="s">
        <v>153</v>
      </c>
      <c r="BK997" s="233">
        <f>ROUND(I997*H997,2)</f>
        <v>0</v>
      </c>
      <c r="BL997" s="17" t="s">
        <v>198</v>
      </c>
      <c r="BM997" s="232" t="s">
        <v>1193</v>
      </c>
    </row>
    <row r="998" s="2" customFormat="1">
      <c r="A998" s="38"/>
      <c r="B998" s="39"/>
      <c r="C998" s="40"/>
      <c r="D998" s="234" t="s">
        <v>154</v>
      </c>
      <c r="E998" s="40"/>
      <c r="F998" s="235" t="s">
        <v>1192</v>
      </c>
      <c r="G998" s="40"/>
      <c r="H998" s="40"/>
      <c r="I998" s="236"/>
      <c r="J998" s="40"/>
      <c r="K998" s="40"/>
      <c r="L998" s="44"/>
      <c r="M998" s="237"/>
      <c r="N998" s="238"/>
      <c r="O998" s="92"/>
      <c r="P998" s="92"/>
      <c r="Q998" s="92"/>
      <c r="R998" s="92"/>
      <c r="S998" s="92"/>
      <c r="T998" s="93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T998" s="17" t="s">
        <v>154</v>
      </c>
      <c r="AU998" s="17" t="s">
        <v>83</v>
      </c>
    </row>
    <row r="999" s="2" customFormat="1" ht="16.5" customHeight="1">
      <c r="A999" s="38"/>
      <c r="B999" s="39"/>
      <c r="C999" s="220" t="s">
        <v>1194</v>
      </c>
      <c r="D999" s="220" t="s">
        <v>149</v>
      </c>
      <c r="E999" s="221" t="s">
        <v>1195</v>
      </c>
      <c r="F999" s="222" t="s">
        <v>1196</v>
      </c>
      <c r="G999" s="223" t="s">
        <v>1088</v>
      </c>
      <c r="H999" s="224">
        <v>1</v>
      </c>
      <c r="I999" s="225"/>
      <c r="J999" s="226">
        <f>ROUND(I999*H999,2)</f>
        <v>0</v>
      </c>
      <c r="K999" s="227"/>
      <c r="L999" s="44"/>
      <c r="M999" s="228" t="s">
        <v>1</v>
      </c>
      <c r="N999" s="229" t="s">
        <v>40</v>
      </c>
      <c r="O999" s="92"/>
      <c r="P999" s="230">
        <f>O999*H999</f>
        <v>0</v>
      </c>
      <c r="Q999" s="230">
        <v>0.0018400000000000001</v>
      </c>
      <c r="R999" s="230">
        <f>Q999*H999</f>
        <v>0.0018400000000000001</v>
      </c>
      <c r="S999" s="230">
        <v>0</v>
      </c>
      <c r="T999" s="231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32" t="s">
        <v>198</v>
      </c>
      <c r="AT999" s="232" t="s">
        <v>149</v>
      </c>
      <c r="AU999" s="232" t="s">
        <v>83</v>
      </c>
      <c r="AY999" s="17" t="s">
        <v>147</v>
      </c>
      <c r="BE999" s="233">
        <f>IF(N999="základní",J999,0)</f>
        <v>0</v>
      </c>
      <c r="BF999" s="233">
        <f>IF(N999="snížená",J999,0)</f>
        <v>0</v>
      </c>
      <c r="BG999" s="233">
        <f>IF(N999="zákl. přenesená",J999,0)</f>
        <v>0</v>
      </c>
      <c r="BH999" s="233">
        <f>IF(N999="sníž. přenesená",J999,0)</f>
        <v>0</v>
      </c>
      <c r="BI999" s="233">
        <f>IF(N999="nulová",J999,0)</f>
        <v>0</v>
      </c>
      <c r="BJ999" s="17" t="s">
        <v>153</v>
      </c>
      <c r="BK999" s="233">
        <f>ROUND(I999*H999,2)</f>
        <v>0</v>
      </c>
      <c r="BL999" s="17" t="s">
        <v>198</v>
      </c>
      <c r="BM999" s="232" t="s">
        <v>1197</v>
      </c>
    </row>
    <row r="1000" s="2" customFormat="1">
      <c r="A1000" s="38"/>
      <c r="B1000" s="39"/>
      <c r="C1000" s="40"/>
      <c r="D1000" s="234" t="s">
        <v>154</v>
      </c>
      <c r="E1000" s="40"/>
      <c r="F1000" s="235" t="s">
        <v>1196</v>
      </c>
      <c r="G1000" s="40"/>
      <c r="H1000" s="40"/>
      <c r="I1000" s="236"/>
      <c r="J1000" s="40"/>
      <c r="K1000" s="40"/>
      <c r="L1000" s="44"/>
      <c r="M1000" s="237"/>
      <c r="N1000" s="238"/>
      <c r="O1000" s="92"/>
      <c r="P1000" s="92"/>
      <c r="Q1000" s="92"/>
      <c r="R1000" s="92"/>
      <c r="S1000" s="92"/>
      <c r="T1000" s="93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154</v>
      </c>
      <c r="AU1000" s="17" t="s">
        <v>83</v>
      </c>
    </row>
    <row r="1001" s="2" customFormat="1" ht="24.15" customHeight="1">
      <c r="A1001" s="38"/>
      <c r="B1001" s="39"/>
      <c r="C1001" s="220" t="s">
        <v>702</v>
      </c>
      <c r="D1001" s="220" t="s">
        <v>149</v>
      </c>
      <c r="E1001" s="221" t="s">
        <v>1198</v>
      </c>
      <c r="F1001" s="222" t="s">
        <v>1199</v>
      </c>
      <c r="G1001" s="223" t="s">
        <v>1088</v>
      </c>
      <c r="H1001" s="224">
        <v>2</v>
      </c>
      <c r="I1001" s="225"/>
      <c r="J1001" s="226">
        <f>ROUND(I1001*H1001,2)</f>
        <v>0</v>
      </c>
      <c r="K1001" s="227"/>
      <c r="L1001" s="44"/>
      <c r="M1001" s="228" t="s">
        <v>1</v>
      </c>
      <c r="N1001" s="229" t="s">
        <v>40</v>
      </c>
      <c r="O1001" s="92"/>
      <c r="P1001" s="230">
        <f>O1001*H1001</f>
        <v>0</v>
      </c>
      <c r="Q1001" s="230">
        <v>0.0025400000000000002</v>
      </c>
      <c r="R1001" s="230">
        <f>Q1001*H1001</f>
        <v>0.0050800000000000003</v>
      </c>
      <c r="S1001" s="230">
        <v>0</v>
      </c>
      <c r="T1001" s="231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32" t="s">
        <v>198</v>
      </c>
      <c r="AT1001" s="232" t="s">
        <v>149</v>
      </c>
      <c r="AU1001" s="232" t="s">
        <v>83</v>
      </c>
      <c r="AY1001" s="17" t="s">
        <v>147</v>
      </c>
      <c r="BE1001" s="233">
        <f>IF(N1001="základní",J1001,0)</f>
        <v>0</v>
      </c>
      <c r="BF1001" s="233">
        <f>IF(N1001="snížená",J1001,0)</f>
        <v>0</v>
      </c>
      <c r="BG1001" s="233">
        <f>IF(N1001="zákl. přenesená",J1001,0)</f>
        <v>0</v>
      </c>
      <c r="BH1001" s="233">
        <f>IF(N1001="sníž. přenesená",J1001,0)</f>
        <v>0</v>
      </c>
      <c r="BI1001" s="233">
        <f>IF(N1001="nulová",J1001,0)</f>
        <v>0</v>
      </c>
      <c r="BJ1001" s="17" t="s">
        <v>153</v>
      </c>
      <c r="BK1001" s="233">
        <f>ROUND(I1001*H1001,2)</f>
        <v>0</v>
      </c>
      <c r="BL1001" s="17" t="s">
        <v>198</v>
      </c>
      <c r="BM1001" s="232" t="s">
        <v>1200</v>
      </c>
    </row>
    <row r="1002" s="2" customFormat="1">
      <c r="A1002" s="38"/>
      <c r="B1002" s="39"/>
      <c r="C1002" s="40"/>
      <c r="D1002" s="234" t="s">
        <v>154</v>
      </c>
      <c r="E1002" s="40"/>
      <c r="F1002" s="235" t="s">
        <v>1199</v>
      </c>
      <c r="G1002" s="40"/>
      <c r="H1002" s="40"/>
      <c r="I1002" s="236"/>
      <c r="J1002" s="40"/>
      <c r="K1002" s="40"/>
      <c r="L1002" s="44"/>
      <c r="M1002" s="237"/>
      <c r="N1002" s="238"/>
      <c r="O1002" s="92"/>
      <c r="P1002" s="92"/>
      <c r="Q1002" s="92"/>
      <c r="R1002" s="92"/>
      <c r="S1002" s="92"/>
      <c r="T1002" s="93"/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T1002" s="17" t="s">
        <v>154</v>
      </c>
      <c r="AU1002" s="17" t="s">
        <v>83</v>
      </c>
    </row>
    <row r="1003" s="2" customFormat="1" ht="16.5" customHeight="1">
      <c r="A1003" s="38"/>
      <c r="B1003" s="39"/>
      <c r="C1003" s="220" t="s">
        <v>1201</v>
      </c>
      <c r="D1003" s="220" t="s">
        <v>149</v>
      </c>
      <c r="E1003" s="221" t="s">
        <v>1202</v>
      </c>
      <c r="F1003" s="222" t="s">
        <v>1203</v>
      </c>
      <c r="G1003" s="223" t="s">
        <v>298</v>
      </c>
      <c r="H1003" s="224">
        <v>2</v>
      </c>
      <c r="I1003" s="225"/>
      <c r="J1003" s="226">
        <f>ROUND(I1003*H1003,2)</f>
        <v>0</v>
      </c>
      <c r="K1003" s="227"/>
      <c r="L1003" s="44"/>
      <c r="M1003" s="228" t="s">
        <v>1</v>
      </c>
      <c r="N1003" s="229" t="s">
        <v>40</v>
      </c>
      <c r="O1003" s="92"/>
      <c r="P1003" s="230">
        <f>O1003*H1003</f>
        <v>0</v>
      </c>
      <c r="Q1003" s="230">
        <v>0.00024000000000000001</v>
      </c>
      <c r="R1003" s="230">
        <f>Q1003*H1003</f>
        <v>0.00048000000000000001</v>
      </c>
      <c r="S1003" s="230">
        <v>0</v>
      </c>
      <c r="T1003" s="231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32" t="s">
        <v>198</v>
      </c>
      <c r="AT1003" s="232" t="s">
        <v>149</v>
      </c>
      <c r="AU1003" s="232" t="s">
        <v>83</v>
      </c>
      <c r="AY1003" s="17" t="s">
        <v>147</v>
      </c>
      <c r="BE1003" s="233">
        <f>IF(N1003="základní",J1003,0)</f>
        <v>0</v>
      </c>
      <c r="BF1003" s="233">
        <f>IF(N1003="snížená",J1003,0)</f>
        <v>0</v>
      </c>
      <c r="BG1003" s="233">
        <f>IF(N1003="zákl. přenesená",J1003,0)</f>
        <v>0</v>
      </c>
      <c r="BH1003" s="233">
        <f>IF(N1003="sníž. přenesená",J1003,0)</f>
        <v>0</v>
      </c>
      <c r="BI1003" s="233">
        <f>IF(N1003="nulová",J1003,0)</f>
        <v>0</v>
      </c>
      <c r="BJ1003" s="17" t="s">
        <v>153</v>
      </c>
      <c r="BK1003" s="233">
        <f>ROUND(I1003*H1003,2)</f>
        <v>0</v>
      </c>
      <c r="BL1003" s="17" t="s">
        <v>198</v>
      </c>
      <c r="BM1003" s="232" t="s">
        <v>1204</v>
      </c>
    </row>
    <row r="1004" s="2" customFormat="1">
      <c r="A1004" s="38"/>
      <c r="B1004" s="39"/>
      <c r="C1004" s="40"/>
      <c r="D1004" s="234" t="s">
        <v>154</v>
      </c>
      <c r="E1004" s="40"/>
      <c r="F1004" s="235" t="s">
        <v>1203</v>
      </c>
      <c r="G1004" s="40"/>
      <c r="H1004" s="40"/>
      <c r="I1004" s="236"/>
      <c r="J1004" s="40"/>
      <c r="K1004" s="40"/>
      <c r="L1004" s="44"/>
      <c r="M1004" s="237"/>
      <c r="N1004" s="238"/>
      <c r="O1004" s="92"/>
      <c r="P1004" s="92"/>
      <c r="Q1004" s="92"/>
      <c r="R1004" s="92"/>
      <c r="S1004" s="92"/>
      <c r="T1004" s="93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154</v>
      </c>
      <c r="AU1004" s="17" t="s">
        <v>83</v>
      </c>
    </row>
    <row r="1005" s="2" customFormat="1" ht="24.15" customHeight="1">
      <c r="A1005" s="38"/>
      <c r="B1005" s="39"/>
      <c r="C1005" s="220" t="s">
        <v>705</v>
      </c>
      <c r="D1005" s="220" t="s">
        <v>149</v>
      </c>
      <c r="E1005" s="221" t="s">
        <v>1205</v>
      </c>
      <c r="F1005" s="222" t="s">
        <v>1206</v>
      </c>
      <c r="G1005" s="223" t="s">
        <v>236</v>
      </c>
      <c r="H1005" s="224">
        <v>0.088999999999999996</v>
      </c>
      <c r="I1005" s="225"/>
      <c r="J1005" s="226">
        <f>ROUND(I1005*H1005,2)</f>
        <v>0</v>
      </c>
      <c r="K1005" s="227"/>
      <c r="L1005" s="44"/>
      <c r="M1005" s="228" t="s">
        <v>1</v>
      </c>
      <c r="N1005" s="229" t="s">
        <v>40</v>
      </c>
      <c r="O1005" s="92"/>
      <c r="P1005" s="230">
        <f>O1005*H1005</f>
        <v>0</v>
      </c>
      <c r="Q1005" s="230">
        <v>0</v>
      </c>
      <c r="R1005" s="230">
        <f>Q1005*H1005</f>
        <v>0</v>
      </c>
      <c r="S1005" s="230">
        <v>0</v>
      </c>
      <c r="T1005" s="231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32" t="s">
        <v>198</v>
      </c>
      <c r="AT1005" s="232" t="s">
        <v>149</v>
      </c>
      <c r="AU1005" s="232" t="s">
        <v>83</v>
      </c>
      <c r="AY1005" s="17" t="s">
        <v>147</v>
      </c>
      <c r="BE1005" s="233">
        <f>IF(N1005="základní",J1005,0)</f>
        <v>0</v>
      </c>
      <c r="BF1005" s="233">
        <f>IF(N1005="snížená",J1005,0)</f>
        <v>0</v>
      </c>
      <c r="BG1005" s="233">
        <f>IF(N1005="zákl. přenesená",J1005,0)</f>
        <v>0</v>
      </c>
      <c r="BH1005" s="233">
        <f>IF(N1005="sníž. přenesená",J1005,0)</f>
        <v>0</v>
      </c>
      <c r="BI1005" s="233">
        <f>IF(N1005="nulová",J1005,0)</f>
        <v>0</v>
      </c>
      <c r="BJ1005" s="17" t="s">
        <v>153</v>
      </c>
      <c r="BK1005" s="233">
        <f>ROUND(I1005*H1005,2)</f>
        <v>0</v>
      </c>
      <c r="BL1005" s="17" t="s">
        <v>198</v>
      </c>
      <c r="BM1005" s="232" t="s">
        <v>1207</v>
      </c>
    </row>
    <row r="1006" s="2" customFormat="1">
      <c r="A1006" s="38"/>
      <c r="B1006" s="39"/>
      <c r="C1006" s="40"/>
      <c r="D1006" s="234" t="s">
        <v>154</v>
      </c>
      <c r="E1006" s="40"/>
      <c r="F1006" s="235" t="s">
        <v>1208</v>
      </c>
      <c r="G1006" s="40"/>
      <c r="H1006" s="40"/>
      <c r="I1006" s="236"/>
      <c r="J1006" s="40"/>
      <c r="K1006" s="40"/>
      <c r="L1006" s="44"/>
      <c r="M1006" s="237"/>
      <c r="N1006" s="238"/>
      <c r="O1006" s="92"/>
      <c r="P1006" s="92"/>
      <c r="Q1006" s="92"/>
      <c r="R1006" s="92"/>
      <c r="S1006" s="92"/>
      <c r="T1006" s="93"/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T1006" s="17" t="s">
        <v>154</v>
      </c>
      <c r="AU1006" s="17" t="s">
        <v>83</v>
      </c>
    </row>
    <row r="1007" s="12" customFormat="1" ht="22.8" customHeight="1">
      <c r="A1007" s="12"/>
      <c r="B1007" s="204"/>
      <c r="C1007" s="205"/>
      <c r="D1007" s="206" t="s">
        <v>72</v>
      </c>
      <c r="E1007" s="218" t="s">
        <v>1209</v>
      </c>
      <c r="F1007" s="218" t="s">
        <v>1210</v>
      </c>
      <c r="G1007" s="205"/>
      <c r="H1007" s="205"/>
      <c r="I1007" s="208"/>
      <c r="J1007" s="219">
        <f>BK1007</f>
        <v>0</v>
      </c>
      <c r="K1007" s="205"/>
      <c r="L1007" s="210"/>
      <c r="M1007" s="211"/>
      <c r="N1007" s="212"/>
      <c r="O1007" s="212"/>
      <c r="P1007" s="213">
        <f>SUM(P1008:P1015)</f>
        <v>0</v>
      </c>
      <c r="Q1007" s="212"/>
      <c r="R1007" s="213">
        <f>SUM(R1008:R1015)</f>
        <v>0.035299999999999998</v>
      </c>
      <c r="S1007" s="212"/>
      <c r="T1007" s="214">
        <f>SUM(T1008:T1015)</f>
        <v>0</v>
      </c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R1007" s="215" t="s">
        <v>83</v>
      </c>
      <c r="AT1007" s="216" t="s">
        <v>72</v>
      </c>
      <c r="AU1007" s="216" t="s">
        <v>81</v>
      </c>
      <c r="AY1007" s="215" t="s">
        <v>147</v>
      </c>
      <c r="BK1007" s="217">
        <f>SUM(BK1008:BK1015)</f>
        <v>0</v>
      </c>
    </row>
    <row r="1008" s="2" customFormat="1" ht="33" customHeight="1">
      <c r="A1008" s="38"/>
      <c r="B1008" s="39"/>
      <c r="C1008" s="220" t="s">
        <v>1211</v>
      </c>
      <c r="D1008" s="220" t="s">
        <v>149</v>
      </c>
      <c r="E1008" s="221" t="s">
        <v>1212</v>
      </c>
      <c r="F1008" s="222" t="s">
        <v>1213</v>
      </c>
      <c r="G1008" s="223" t="s">
        <v>1088</v>
      </c>
      <c r="H1008" s="224">
        <v>1</v>
      </c>
      <c r="I1008" s="225"/>
      <c r="J1008" s="226">
        <f>ROUND(I1008*H1008,2)</f>
        <v>0</v>
      </c>
      <c r="K1008" s="227"/>
      <c r="L1008" s="44"/>
      <c r="M1008" s="228" t="s">
        <v>1</v>
      </c>
      <c r="N1008" s="229" t="s">
        <v>40</v>
      </c>
      <c r="O1008" s="92"/>
      <c r="P1008" s="230">
        <f>O1008*H1008</f>
        <v>0</v>
      </c>
      <c r="Q1008" s="230">
        <v>0.016650000000000002</v>
      </c>
      <c r="R1008" s="230">
        <f>Q1008*H1008</f>
        <v>0.016650000000000002</v>
      </c>
      <c r="S1008" s="230">
        <v>0</v>
      </c>
      <c r="T1008" s="231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32" t="s">
        <v>198</v>
      </c>
      <c r="AT1008" s="232" t="s">
        <v>149</v>
      </c>
      <c r="AU1008" s="232" t="s">
        <v>83</v>
      </c>
      <c r="AY1008" s="17" t="s">
        <v>147</v>
      </c>
      <c r="BE1008" s="233">
        <f>IF(N1008="základní",J1008,0)</f>
        <v>0</v>
      </c>
      <c r="BF1008" s="233">
        <f>IF(N1008="snížená",J1008,0)</f>
        <v>0</v>
      </c>
      <c r="BG1008" s="233">
        <f>IF(N1008="zákl. přenesená",J1008,0)</f>
        <v>0</v>
      </c>
      <c r="BH1008" s="233">
        <f>IF(N1008="sníž. přenesená",J1008,0)</f>
        <v>0</v>
      </c>
      <c r="BI1008" s="233">
        <f>IF(N1008="nulová",J1008,0)</f>
        <v>0</v>
      </c>
      <c r="BJ1008" s="17" t="s">
        <v>153</v>
      </c>
      <c r="BK1008" s="233">
        <f>ROUND(I1008*H1008,2)</f>
        <v>0</v>
      </c>
      <c r="BL1008" s="17" t="s">
        <v>198</v>
      </c>
      <c r="BM1008" s="232" t="s">
        <v>1214</v>
      </c>
    </row>
    <row r="1009" s="2" customFormat="1">
      <c r="A1009" s="38"/>
      <c r="B1009" s="39"/>
      <c r="C1009" s="40"/>
      <c r="D1009" s="234" t="s">
        <v>154</v>
      </c>
      <c r="E1009" s="40"/>
      <c r="F1009" s="235" t="s">
        <v>1213</v>
      </c>
      <c r="G1009" s="40"/>
      <c r="H1009" s="40"/>
      <c r="I1009" s="236"/>
      <c r="J1009" s="40"/>
      <c r="K1009" s="40"/>
      <c r="L1009" s="44"/>
      <c r="M1009" s="237"/>
      <c r="N1009" s="238"/>
      <c r="O1009" s="92"/>
      <c r="P1009" s="92"/>
      <c r="Q1009" s="92"/>
      <c r="R1009" s="92"/>
      <c r="S1009" s="92"/>
      <c r="T1009" s="93"/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T1009" s="17" t="s">
        <v>154</v>
      </c>
      <c r="AU1009" s="17" t="s">
        <v>83</v>
      </c>
    </row>
    <row r="1010" s="2" customFormat="1" ht="33" customHeight="1">
      <c r="A1010" s="38"/>
      <c r="B1010" s="39"/>
      <c r="C1010" s="220" t="s">
        <v>709</v>
      </c>
      <c r="D1010" s="220" t="s">
        <v>149</v>
      </c>
      <c r="E1010" s="221" t="s">
        <v>1215</v>
      </c>
      <c r="F1010" s="222" t="s">
        <v>1216</v>
      </c>
      <c r="G1010" s="223" t="s">
        <v>1088</v>
      </c>
      <c r="H1010" s="224">
        <v>1</v>
      </c>
      <c r="I1010" s="225"/>
      <c r="J1010" s="226">
        <f>ROUND(I1010*H1010,2)</f>
        <v>0</v>
      </c>
      <c r="K1010" s="227"/>
      <c r="L1010" s="44"/>
      <c r="M1010" s="228" t="s">
        <v>1</v>
      </c>
      <c r="N1010" s="229" t="s">
        <v>40</v>
      </c>
      <c r="O1010" s="92"/>
      <c r="P1010" s="230">
        <f>O1010*H1010</f>
        <v>0</v>
      </c>
      <c r="Q1010" s="230">
        <v>0.017649999999999999</v>
      </c>
      <c r="R1010" s="230">
        <f>Q1010*H1010</f>
        <v>0.017649999999999999</v>
      </c>
      <c r="S1010" s="230">
        <v>0</v>
      </c>
      <c r="T1010" s="231">
        <f>S1010*H1010</f>
        <v>0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32" t="s">
        <v>198</v>
      </c>
      <c r="AT1010" s="232" t="s">
        <v>149</v>
      </c>
      <c r="AU1010" s="232" t="s">
        <v>83</v>
      </c>
      <c r="AY1010" s="17" t="s">
        <v>147</v>
      </c>
      <c r="BE1010" s="233">
        <f>IF(N1010="základní",J1010,0)</f>
        <v>0</v>
      </c>
      <c r="BF1010" s="233">
        <f>IF(N1010="snížená",J1010,0)</f>
        <v>0</v>
      </c>
      <c r="BG1010" s="233">
        <f>IF(N1010="zákl. přenesená",J1010,0)</f>
        <v>0</v>
      </c>
      <c r="BH1010" s="233">
        <f>IF(N1010="sníž. přenesená",J1010,0)</f>
        <v>0</v>
      </c>
      <c r="BI1010" s="233">
        <f>IF(N1010="nulová",J1010,0)</f>
        <v>0</v>
      </c>
      <c r="BJ1010" s="17" t="s">
        <v>153</v>
      </c>
      <c r="BK1010" s="233">
        <f>ROUND(I1010*H1010,2)</f>
        <v>0</v>
      </c>
      <c r="BL1010" s="17" t="s">
        <v>198</v>
      </c>
      <c r="BM1010" s="232" t="s">
        <v>1217</v>
      </c>
    </row>
    <row r="1011" s="2" customFormat="1">
      <c r="A1011" s="38"/>
      <c r="B1011" s="39"/>
      <c r="C1011" s="40"/>
      <c r="D1011" s="234" t="s">
        <v>154</v>
      </c>
      <c r="E1011" s="40"/>
      <c r="F1011" s="235" t="s">
        <v>1216</v>
      </c>
      <c r="G1011" s="40"/>
      <c r="H1011" s="40"/>
      <c r="I1011" s="236"/>
      <c r="J1011" s="40"/>
      <c r="K1011" s="40"/>
      <c r="L1011" s="44"/>
      <c r="M1011" s="237"/>
      <c r="N1011" s="238"/>
      <c r="O1011" s="92"/>
      <c r="P1011" s="92"/>
      <c r="Q1011" s="92"/>
      <c r="R1011" s="92"/>
      <c r="S1011" s="92"/>
      <c r="T1011" s="93"/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T1011" s="17" t="s">
        <v>154</v>
      </c>
      <c r="AU1011" s="17" t="s">
        <v>83</v>
      </c>
    </row>
    <row r="1012" s="2" customFormat="1" ht="16.5" customHeight="1">
      <c r="A1012" s="38"/>
      <c r="B1012" s="39"/>
      <c r="C1012" s="220" t="s">
        <v>1218</v>
      </c>
      <c r="D1012" s="220" t="s">
        <v>149</v>
      </c>
      <c r="E1012" s="221" t="s">
        <v>1219</v>
      </c>
      <c r="F1012" s="222" t="s">
        <v>1220</v>
      </c>
      <c r="G1012" s="223" t="s">
        <v>1088</v>
      </c>
      <c r="H1012" s="224">
        <v>2</v>
      </c>
      <c r="I1012" s="225"/>
      <c r="J1012" s="226">
        <f>ROUND(I1012*H1012,2)</f>
        <v>0</v>
      </c>
      <c r="K1012" s="227"/>
      <c r="L1012" s="44"/>
      <c r="M1012" s="228" t="s">
        <v>1</v>
      </c>
      <c r="N1012" s="229" t="s">
        <v>40</v>
      </c>
      <c r="O1012" s="92"/>
      <c r="P1012" s="230">
        <f>O1012*H1012</f>
        <v>0</v>
      </c>
      <c r="Q1012" s="230">
        <v>0.00050000000000000001</v>
      </c>
      <c r="R1012" s="230">
        <f>Q1012*H1012</f>
        <v>0.001</v>
      </c>
      <c r="S1012" s="230">
        <v>0</v>
      </c>
      <c r="T1012" s="231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32" t="s">
        <v>198</v>
      </c>
      <c r="AT1012" s="232" t="s">
        <v>149</v>
      </c>
      <c r="AU1012" s="232" t="s">
        <v>83</v>
      </c>
      <c r="AY1012" s="17" t="s">
        <v>147</v>
      </c>
      <c r="BE1012" s="233">
        <f>IF(N1012="základní",J1012,0)</f>
        <v>0</v>
      </c>
      <c r="BF1012" s="233">
        <f>IF(N1012="snížená",J1012,0)</f>
        <v>0</v>
      </c>
      <c r="BG1012" s="233">
        <f>IF(N1012="zákl. přenesená",J1012,0)</f>
        <v>0</v>
      </c>
      <c r="BH1012" s="233">
        <f>IF(N1012="sníž. přenesená",J1012,0)</f>
        <v>0</v>
      </c>
      <c r="BI1012" s="233">
        <f>IF(N1012="nulová",J1012,0)</f>
        <v>0</v>
      </c>
      <c r="BJ1012" s="17" t="s">
        <v>153</v>
      </c>
      <c r="BK1012" s="233">
        <f>ROUND(I1012*H1012,2)</f>
        <v>0</v>
      </c>
      <c r="BL1012" s="17" t="s">
        <v>198</v>
      </c>
      <c r="BM1012" s="232" t="s">
        <v>1221</v>
      </c>
    </row>
    <row r="1013" s="2" customFormat="1">
      <c r="A1013" s="38"/>
      <c r="B1013" s="39"/>
      <c r="C1013" s="40"/>
      <c r="D1013" s="234" t="s">
        <v>154</v>
      </c>
      <c r="E1013" s="40"/>
      <c r="F1013" s="235" t="s">
        <v>1220</v>
      </c>
      <c r="G1013" s="40"/>
      <c r="H1013" s="40"/>
      <c r="I1013" s="236"/>
      <c r="J1013" s="40"/>
      <c r="K1013" s="40"/>
      <c r="L1013" s="44"/>
      <c r="M1013" s="237"/>
      <c r="N1013" s="238"/>
      <c r="O1013" s="92"/>
      <c r="P1013" s="92"/>
      <c r="Q1013" s="92"/>
      <c r="R1013" s="92"/>
      <c r="S1013" s="92"/>
      <c r="T1013" s="93"/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T1013" s="17" t="s">
        <v>154</v>
      </c>
      <c r="AU1013" s="17" t="s">
        <v>83</v>
      </c>
    </row>
    <row r="1014" s="2" customFormat="1" ht="24.15" customHeight="1">
      <c r="A1014" s="38"/>
      <c r="B1014" s="39"/>
      <c r="C1014" s="220" t="s">
        <v>712</v>
      </c>
      <c r="D1014" s="220" t="s">
        <v>149</v>
      </c>
      <c r="E1014" s="221" t="s">
        <v>1222</v>
      </c>
      <c r="F1014" s="222" t="s">
        <v>1223</v>
      </c>
      <c r="G1014" s="223" t="s">
        <v>236</v>
      </c>
      <c r="H1014" s="224">
        <v>0.035000000000000003</v>
      </c>
      <c r="I1014" s="225"/>
      <c r="J1014" s="226">
        <f>ROUND(I1014*H1014,2)</f>
        <v>0</v>
      </c>
      <c r="K1014" s="227"/>
      <c r="L1014" s="44"/>
      <c r="M1014" s="228" t="s">
        <v>1</v>
      </c>
      <c r="N1014" s="229" t="s">
        <v>40</v>
      </c>
      <c r="O1014" s="92"/>
      <c r="P1014" s="230">
        <f>O1014*H1014</f>
        <v>0</v>
      </c>
      <c r="Q1014" s="230">
        <v>0</v>
      </c>
      <c r="R1014" s="230">
        <f>Q1014*H1014</f>
        <v>0</v>
      </c>
      <c r="S1014" s="230">
        <v>0</v>
      </c>
      <c r="T1014" s="231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32" t="s">
        <v>198</v>
      </c>
      <c r="AT1014" s="232" t="s">
        <v>149</v>
      </c>
      <c r="AU1014" s="232" t="s">
        <v>83</v>
      </c>
      <c r="AY1014" s="17" t="s">
        <v>147</v>
      </c>
      <c r="BE1014" s="233">
        <f>IF(N1014="základní",J1014,0)</f>
        <v>0</v>
      </c>
      <c r="BF1014" s="233">
        <f>IF(N1014="snížená",J1014,0)</f>
        <v>0</v>
      </c>
      <c r="BG1014" s="233">
        <f>IF(N1014="zákl. přenesená",J1014,0)</f>
        <v>0</v>
      </c>
      <c r="BH1014" s="233">
        <f>IF(N1014="sníž. přenesená",J1014,0)</f>
        <v>0</v>
      </c>
      <c r="BI1014" s="233">
        <f>IF(N1014="nulová",J1014,0)</f>
        <v>0</v>
      </c>
      <c r="BJ1014" s="17" t="s">
        <v>153</v>
      </c>
      <c r="BK1014" s="233">
        <f>ROUND(I1014*H1014,2)</f>
        <v>0</v>
      </c>
      <c r="BL1014" s="17" t="s">
        <v>198</v>
      </c>
      <c r="BM1014" s="232" t="s">
        <v>1224</v>
      </c>
    </row>
    <row r="1015" s="2" customFormat="1">
      <c r="A1015" s="38"/>
      <c r="B1015" s="39"/>
      <c r="C1015" s="40"/>
      <c r="D1015" s="234" t="s">
        <v>154</v>
      </c>
      <c r="E1015" s="40"/>
      <c r="F1015" s="235" t="s">
        <v>1225</v>
      </c>
      <c r="G1015" s="40"/>
      <c r="H1015" s="40"/>
      <c r="I1015" s="236"/>
      <c r="J1015" s="40"/>
      <c r="K1015" s="40"/>
      <c r="L1015" s="44"/>
      <c r="M1015" s="237"/>
      <c r="N1015" s="238"/>
      <c r="O1015" s="92"/>
      <c r="P1015" s="92"/>
      <c r="Q1015" s="92"/>
      <c r="R1015" s="92"/>
      <c r="S1015" s="92"/>
      <c r="T1015" s="93"/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T1015" s="17" t="s">
        <v>154</v>
      </c>
      <c r="AU1015" s="17" t="s">
        <v>83</v>
      </c>
    </row>
    <row r="1016" s="12" customFormat="1" ht="22.8" customHeight="1">
      <c r="A1016" s="12"/>
      <c r="B1016" s="204"/>
      <c r="C1016" s="205"/>
      <c r="D1016" s="206" t="s">
        <v>72</v>
      </c>
      <c r="E1016" s="218" t="s">
        <v>1226</v>
      </c>
      <c r="F1016" s="218" t="s">
        <v>1227</v>
      </c>
      <c r="G1016" s="205"/>
      <c r="H1016" s="205"/>
      <c r="I1016" s="208"/>
      <c r="J1016" s="219">
        <f>BK1016</f>
        <v>0</v>
      </c>
      <c r="K1016" s="205"/>
      <c r="L1016" s="210"/>
      <c r="M1016" s="211"/>
      <c r="N1016" s="212"/>
      <c r="O1016" s="212"/>
      <c r="P1016" s="213">
        <f>SUM(P1017:P1022)</f>
        <v>0</v>
      </c>
      <c r="Q1016" s="212"/>
      <c r="R1016" s="213">
        <f>SUM(R1017:R1022)</f>
        <v>0</v>
      </c>
      <c r="S1016" s="212"/>
      <c r="T1016" s="214">
        <f>SUM(T1017:T1022)</f>
        <v>0</v>
      </c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R1016" s="215" t="s">
        <v>83</v>
      </c>
      <c r="AT1016" s="216" t="s">
        <v>72</v>
      </c>
      <c r="AU1016" s="216" t="s">
        <v>81</v>
      </c>
      <c r="AY1016" s="215" t="s">
        <v>147</v>
      </c>
      <c r="BK1016" s="217">
        <f>SUM(BK1017:BK1022)</f>
        <v>0</v>
      </c>
    </row>
    <row r="1017" s="2" customFormat="1" ht="24.15" customHeight="1">
      <c r="A1017" s="38"/>
      <c r="B1017" s="39"/>
      <c r="C1017" s="220" t="s">
        <v>1228</v>
      </c>
      <c r="D1017" s="220" t="s">
        <v>149</v>
      </c>
      <c r="E1017" s="221" t="s">
        <v>1229</v>
      </c>
      <c r="F1017" s="222" t="s">
        <v>1230</v>
      </c>
      <c r="G1017" s="223" t="s">
        <v>298</v>
      </c>
      <c r="H1017" s="224">
        <v>8</v>
      </c>
      <c r="I1017" s="225"/>
      <c r="J1017" s="226">
        <f>ROUND(I1017*H1017,2)</f>
        <v>0</v>
      </c>
      <c r="K1017" s="227"/>
      <c r="L1017" s="44"/>
      <c r="M1017" s="228" t="s">
        <v>1</v>
      </c>
      <c r="N1017" s="229" t="s">
        <v>40</v>
      </c>
      <c r="O1017" s="92"/>
      <c r="P1017" s="230">
        <f>O1017*H1017</f>
        <v>0</v>
      </c>
      <c r="Q1017" s="230">
        <v>0</v>
      </c>
      <c r="R1017" s="230">
        <f>Q1017*H1017</f>
        <v>0</v>
      </c>
      <c r="S1017" s="230">
        <v>0</v>
      </c>
      <c r="T1017" s="231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32" t="s">
        <v>198</v>
      </c>
      <c r="AT1017" s="232" t="s">
        <v>149</v>
      </c>
      <c r="AU1017" s="232" t="s">
        <v>83</v>
      </c>
      <c r="AY1017" s="17" t="s">
        <v>147</v>
      </c>
      <c r="BE1017" s="233">
        <f>IF(N1017="základní",J1017,0)</f>
        <v>0</v>
      </c>
      <c r="BF1017" s="233">
        <f>IF(N1017="snížená",J1017,0)</f>
        <v>0</v>
      </c>
      <c r="BG1017" s="233">
        <f>IF(N1017="zákl. přenesená",J1017,0)</f>
        <v>0</v>
      </c>
      <c r="BH1017" s="233">
        <f>IF(N1017="sníž. přenesená",J1017,0)</f>
        <v>0</v>
      </c>
      <c r="BI1017" s="233">
        <f>IF(N1017="nulová",J1017,0)</f>
        <v>0</v>
      </c>
      <c r="BJ1017" s="17" t="s">
        <v>153</v>
      </c>
      <c r="BK1017" s="233">
        <f>ROUND(I1017*H1017,2)</f>
        <v>0</v>
      </c>
      <c r="BL1017" s="17" t="s">
        <v>198</v>
      </c>
      <c r="BM1017" s="232" t="s">
        <v>1231</v>
      </c>
    </row>
    <row r="1018" s="2" customFormat="1">
      <c r="A1018" s="38"/>
      <c r="B1018" s="39"/>
      <c r="C1018" s="40"/>
      <c r="D1018" s="234" t="s">
        <v>154</v>
      </c>
      <c r="E1018" s="40"/>
      <c r="F1018" s="235" t="s">
        <v>1230</v>
      </c>
      <c r="G1018" s="40"/>
      <c r="H1018" s="40"/>
      <c r="I1018" s="236"/>
      <c r="J1018" s="40"/>
      <c r="K1018" s="40"/>
      <c r="L1018" s="44"/>
      <c r="M1018" s="237"/>
      <c r="N1018" s="238"/>
      <c r="O1018" s="92"/>
      <c r="P1018" s="92"/>
      <c r="Q1018" s="92"/>
      <c r="R1018" s="92"/>
      <c r="S1018" s="92"/>
      <c r="T1018" s="93"/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T1018" s="17" t="s">
        <v>154</v>
      </c>
      <c r="AU1018" s="17" t="s">
        <v>83</v>
      </c>
    </row>
    <row r="1019" s="2" customFormat="1" ht="16.5" customHeight="1">
      <c r="A1019" s="38"/>
      <c r="B1019" s="39"/>
      <c r="C1019" s="271" t="s">
        <v>1232</v>
      </c>
      <c r="D1019" s="271" t="s">
        <v>253</v>
      </c>
      <c r="E1019" s="272" t="s">
        <v>1233</v>
      </c>
      <c r="F1019" s="273" t="s">
        <v>1234</v>
      </c>
      <c r="G1019" s="274" t="s">
        <v>298</v>
      </c>
      <c r="H1019" s="275">
        <v>8</v>
      </c>
      <c r="I1019" s="276"/>
      <c r="J1019" s="277">
        <f>ROUND(I1019*H1019,2)</f>
        <v>0</v>
      </c>
      <c r="K1019" s="278"/>
      <c r="L1019" s="279"/>
      <c r="M1019" s="280" t="s">
        <v>1</v>
      </c>
      <c r="N1019" s="281" t="s">
        <v>40</v>
      </c>
      <c r="O1019" s="92"/>
      <c r="P1019" s="230">
        <f>O1019*H1019</f>
        <v>0</v>
      </c>
      <c r="Q1019" s="230">
        <v>0</v>
      </c>
      <c r="R1019" s="230">
        <f>Q1019*H1019</f>
        <v>0</v>
      </c>
      <c r="S1019" s="230">
        <v>0</v>
      </c>
      <c r="T1019" s="231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32" t="s">
        <v>241</v>
      </c>
      <c r="AT1019" s="232" t="s">
        <v>253</v>
      </c>
      <c r="AU1019" s="232" t="s">
        <v>83</v>
      </c>
      <c r="AY1019" s="17" t="s">
        <v>147</v>
      </c>
      <c r="BE1019" s="233">
        <f>IF(N1019="základní",J1019,0)</f>
        <v>0</v>
      </c>
      <c r="BF1019" s="233">
        <f>IF(N1019="snížená",J1019,0)</f>
        <v>0</v>
      </c>
      <c r="BG1019" s="233">
        <f>IF(N1019="zákl. přenesená",J1019,0)</f>
        <v>0</v>
      </c>
      <c r="BH1019" s="233">
        <f>IF(N1019="sníž. přenesená",J1019,0)</f>
        <v>0</v>
      </c>
      <c r="BI1019" s="233">
        <f>IF(N1019="nulová",J1019,0)</f>
        <v>0</v>
      </c>
      <c r="BJ1019" s="17" t="s">
        <v>153</v>
      </c>
      <c r="BK1019" s="233">
        <f>ROUND(I1019*H1019,2)</f>
        <v>0</v>
      </c>
      <c r="BL1019" s="17" t="s">
        <v>198</v>
      </c>
      <c r="BM1019" s="232" t="s">
        <v>1235</v>
      </c>
    </row>
    <row r="1020" s="2" customFormat="1">
      <c r="A1020" s="38"/>
      <c r="B1020" s="39"/>
      <c r="C1020" s="40"/>
      <c r="D1020" s="234" t="s">
        <v>154</v>
      </c>
      <c r="E1020" s="40"/>
      <c r="F1020" s="235" t="s">
        <v>1234</v>
      </c>
      <c r="G1020" s="40"/>
      <c r="H1020" s="40"/>
      <c r="I1020" s="236"/>
      <c r="J1020" s="40"/>
      <c r="K1020" s="40"/>
      <c r="L1020" s="44"/>
      <c r="M1020" s="237"/>
      <c r="N1020" s="238"/>
      <c r="O1020" s="92"/>
      <c r="P1020" s="92"/>
      <c r="Q1020" s="92"/>
      <c r="R1020" s="92"/>
      <c r="S1020" s="92"/>
      <c r="T1020" s="93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17" t="s">
        <v>154</v>
      </c>
      <c r="AU1020" s="17" t="s">
        <v>83</v>
      </c>
    </row>
    <row r="1021" s="2" customFormat="1" ht="24.15" customHeight="1">
      <c r="A1021" s="38"/>
      <c r="B1021" s="39"/>
      <c r="C1021" s="220" t="s">
        <v>1236</v>
      </c>
      <c r="D1021" s="220" t="s">
        <v>149</v>
      </c>
      <c r="E1021" s="221" t="s">
        <v>1237</v>
      </c>
      <c r="F1021" s="222" t="s">
        <v>1238</v>
      </c>
      <c r="G1021" s="223" t="s">
        <v>236</v>
      </c>
      <c r="H1021" s="224">
        <v>0.32000000000000001</v>
      </c>
      <c r="I1021" s="225"/>
      <c r="J1021" s="226">
        <f>ROUND(I1021*H1021,2)</f>
        <v>0</v>
      </c>
      <c r="K1021" s="227"/>
      <c r="L1021" s="44"/>
      <c r="M1021" s="228" t="s">
        <v>1</v>
      </c>
      <c r="N1021" s="229" t="s">
        <v>40</v>
      </c>
      <c r="O1021" s="92"/>
      <c r="P1021" s="230">
        <f>O1021*H1021</f>
        <v>0</v>
      </c>
      <c r="Q1021" s="230">
        <v>0</v>
      </c>
      <c r="R1021" s="230">
        <f>Q1021*H1021</f>
        <v>0</v>
      </c>
      <c r="S1021" s="230">
        <v>0</v>
      </c>
      <c r="T1021" s="231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32" t="s">
        <v>198</v>
      </c>
      <c r="AT1021" s="232" t="s">
        <v>149</v>
      </c>
      <c r="AU1021" s="232" t="s">
        <v>83</v>
      </c>
      <c r="AY1021" s="17" t="s">
        <v>147</v>
      </c>
      <c r="BE1021" s="233">
        <f>IF(N1021="základní",J1021,0)</f>
        <v>0</v>
      </c>
      <c r="BF1021" s="233">
        <f>IF(N1021="snížená",J1021,0)</f>
        <v>0</v>
      </c>
      <c r="BG1021" s="233">
        <f>IF(N1021="zákl. přenesená",J1021,0)</f>
        <v>0</v>
      </c>
      <c r="BH1021" s="233">
        <f>IF(N1021="sníž. přenesená",J1021,0)</f>
        <v>0</v>
      </c>
      <c r="BI1021" s="233">
        <f>IF(N1021="nulová",J1021,0)</f>
        <v>0</v>
      </c>
      <c r="BJ1021" s="17" t="s">
        <v>153</v>
      </c>
      <c r="BK1021" s="233">
        <f>ROUND(I1021*H1021,2)</f>
        <v>0</v>
      </c>
      <c r="BL1021" s="17" t="s">
        <v>198</v>
      </c>
      <c r="BM1021" s="232" t="s">
        <v>1239</v>
      </c>
    </row>
    <row r="1022" s="2" customFormat="1">
      <c r="A1022" s="38"/>
      <c r="B1022" s="39"/>
      <c r="C1022" s="40"/>
      <c r="D1022" s="234" t="s">
        <v>154</v>
      </c>
      <c r="E1022" s="40"/>
      <c r="F1022" s="235" t="s">
        <v>1240</v>
      </c>
      <c r="G1022" s="40"/>
      <c r="H1022" s="40"/>
      <c r="I1022" s="236"/>
      <c r="J1022" s="40"/>
      <c r="K1022" s="40"/>
      <c r="L1022" s="44"/>
      <c r="M1022" s="237"/>
      <c r="N1022" s="238"/>
      <c r="O1022" s="92"/>
      <c r="P1022" s="92"/>
      <c r="Q1022" s="92"/>
      <c r="R1022" s="92"/>
      <c r="S1022" s="92"/>
      <c r="T1022" s="93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T1022" s="17" t="s">
        <v>154</v>
      </c>
      <c r="AU1022" s="17" t="s">
        <v>83</v>
      </c>
    </row>
    <row r="1023" s="12" customFormat="1" ht="22.8" customHeight="1">
      <c r="A1023" s="12"/>
      <c r="B1023" s="204"/>
      <c r="C1023" s="205"/>
      <c r="D1023" s="206" t="s">
        <v>72</v>
      </c>
      <c r="E1023" s="218" t="s">
        <v>1241</v>
      </c>
      <c r="F1023" s="218" t="s">
        <v>1242</v>
      </c>
      <c r="G1023" s="205"/>
      <c r="H1023" s="205"/>
      <c r="I1023" s="208"/>
      <c r="J1023" s="219">
        <f>BK1023</f>
        <v>0</v>
      </c>
      <c r="K1023" s="205"/>
      <c r="L1023" s="210"/>
      <c r="M1023" s="211"/>
      <c r="N1023" s="212"/>
      <c r="O1023" s="212"/>
      <c r="P1023" s="213">
        <f>SUM(P1024:P1177)</f>
        <v>0</v>
      </c>
      <c r="Q1023" s="212"/>
      <c r="R1023" s="213">
        <f>SUM(R1024:R1177)</f>
        <v>0.14168250000000002</v>
      </c>
      <c r="S1023" s="212"/>
      <c r="T1023" s="214">
        <f>SUM(T1024:T1177)</f>
        <v>0.081600000000000006</v>
      </c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R1023" s="215" t="s">
        <v>83</v>
      </c>
      <c r="AT1023" s="216" t="s">
        <v>72</v>
      </c>
      <c r="AU1023" s="216" t="s">
        <v>81</v>
      </c>
      <c r="AY1023" s="215" t="s">
        <v>147</v>
      </c>
      <c r="BK1023" s="217">
        <f>SUM(BK1024:BK1177)</f>
        <v>0</v>
      </c>
    </row>
    <row r="1024" s="2" customFormat="1" ht="24.15" customHeight="1">
      <c r="A1024" s="38"/>
      <c r="B1024" s="39"/>
      <c r="C1024" s="220" t="s">
        <v>1243</v>
      </c>
      <c r="D1024" s="220" t="s">
        <v>149</v>
      </c>
      <c r="E1024" s="221" t="s">
        <v>1244</v>
      </c>
      <c r="F1024" s="222" t="s">
        <v>1245</v>
      </c>
      <c r="G1024" s="223" t="s">
        <v>152</v>
      </c>
      <c r="H1024" s="224">
        <v>15</v>
      </c>
      <c r="I1024" s="225"/>
      <c r="J1024" s="226">
        <f>ROUND(I1024*H1024,2)</f>
        <v>0</v>
      </c>
      <c r="K1024" s="227"/>
      <c r="L1024" s="44"/>
      <c r="M1024" s="228" t="s">
        <v>1</v>
      </c>
      <c r="N1024" s="229" t="s">
        <v>40</v>
      </c>
      <c r="O1024" s="92"/>
      <c r="P1024" s="230">
        <f>O1024*H1024</f>
        <v>0</v>
      </c>
      <c r="Q1024" s="230">
        <v>0</v>
      </c>
      <c r="R1024" s="230">
        <f>Q1024*H1024</f>
        <v>0</v>
      </c>
      <c r="S1024" s="230">
        <v>0</v>
      </c>
      <c r="T1024" s="231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32" t="s">
        <v>198</v>
      </c>
      <c r="AT1024" s="232" t="s">
        <v>149</v>
      </c>
      <c r="AU1024" s="232" t="s">
        <v>83</v>
      </c>
      <c r="AY1024" s="17" t="s">
        <v>147</v>
      </c>
      <c r="BE1024" s="233">
        <f>IF(N1024="základní",J1024,0)</f>
        <v>0</v>
      </c>
      <c r="BF1024" s="233">
        <f>IF(N1024="snížená",J1024,0)</f>
        <v>0</v>
      </c>
      <c r="BG1024" s="233">
        <f>IF(N1024="zákl. přenesená",J1024,0)</f>
        <v>0</v>
      </c>
      <c r="BH1024" s="233">
        <f>IF(N1024="sníž. přenesená",J1024,0)</f>
        <v>0</v>
      </c>
      <c r="BI1024" s="233">
        <f>IF(N1024="nulová",J1024,0)</f>
        <v>0</v>
      </c>
      <c r="BJ1024" s="17" t="s">
        <v>153</v>
      </c>
      <c r="BK1024" s="233">
        <f>ROUND(I1024*H1024,2)</f>
        <v>0</v>
      </c>
      <c r="BL1024" s="17" t="s">
        <v>198</v>
      </c>
      <c r="BM1024" s="232" t="s">
        <v>1246</v>
      </c>
    </row>
    <row r="1025" s="2" customFormat="1">
      <c r="A1025" s="38"/>
      <c r="B1025" s="39"/>
      <c r="C1025" s="40"/>
      <c r="D1025" s="234" t="s">
        <v>154</v>
      </c>
      <c r="E1025" s="40"/>
      <c r="F1025" s="235" t="s">
        <v>1245</v>
      </c>
      <c r="G1025" s="40"/>
      <c r="H1025" s="40"/>
      <c r="I1025" s="236"/>
      <c r="J1025" s="40"/>
      <c r="K1025" s="40"/>
      <c r="L1025" s="44"/>
      <c r="M1025" s="237"/>
      <c r="N1025" s="238"/>
      <c r="O1025" s="92"/>
      <c r="P1025" s="92"/>
      <c r="Q1025" s="92"/>
      <c r="R1025" s="92"/>
      <c r="S1025" s="92"/>
      <c r="T1025" s="93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154</v>
      </c>
      <c r="AU1025" s="17" t="s">
        <v>83</v>
      </c>
    </row>
    <row r="1026" s="2" customFormat="1" ht="21.75" customHeight="1">
      <c r="A1026" s="38"/>
      <c r="B1026" s="39"/>
      <c r="C1026" s="271" t="s">
        <v>1247</v>
      </c>
      <c r="D1026" s="271" t="s">
        <v>253</v>
      </c>
      <c r="E1026" s="272" t="s">
        <v>1248</v>
      </c>
      <c r="F1026" s="273" t="s">
        <v>1249</v>
      </c>
      <c r="G1026" s="274" t="s">
        <v>152</v>
      </c>
      <c r="H1026" s="275">
        <v>15.75</v>
      </c>
      <c r="I1026" s="276"/>
      <c r="J1026" s="277">
        <f>ROUND(I1026*H1026,2)</f>
        <v>0</v>
      </c>
      <c r="K1026" s="278"/>
      <c r="L1026" s="279"/>
      <c r="M1026" s="280" t="s">
        <v>1</v>
      </c>
      <c r="N1026" s="281" t="s">
        <v>40</v>
      </c>
      <c r="O1026" s="92"/>
      <c r="P1026" s="230">
        <f>O1026*H1026</f>
        <v>0</v>
      </c>
      <c r="Q1026" s="230">
        <v>0</v>
      </c>
      <c r="R1026" s="230">
        <f>Q1026*H1026</f>
        <v>0</v>
      </c>
      <c r="S1026" s="230">
        <v>0</v>
      </c>
      <c r="T1026" s="231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32" t="s">
        <v>241</v>
      </c>
      <c r="AT1026" s="232" t="s">
        <v>253</v>
      </c>
      <c r="AU1026" s="232" t="s">
        <v>83</v>
      </c>
      <c r="AY1026" s="17" t="s">
        <v>147</v>
      </c>
      <c r="BE1026" s="233">
        <f>IF(N1026="základní",J1026,0)</f>
        <v>0</v>
      </c>
      <c r="BF1026" s="233">
        <f>IF(N1026="snížená",J1026,0)</f>
        <v>0</v>
      </c>
      <c r="BG1026" s="233">
        <f>IF(N1026="zákl. přenesená",J1026,0)</f>
        <v>0</v>
      </c>
      <c r="BH1026" s="233">
        <f>IF(N1026="sníž. přenesená",J1026,0)</f>
        <v>0</v>
      </c>
      <c r="BI1026" s="233">
        <f>IF(N1026="nulová",J1026,0)</f>
        <v>0</v>
      </c>
      <c r="BJ1026" s="17" t="s">
        <v>153</v>
      </c>
      <c r="BK1026" s="233">
        <f>ROUND(I1026*H1026,2)</f>
        <v>0</v>
      </c>
      <c r="BL1026" s="17" t="s">
        <v>198</v>
      </c>
      <c r="BM1026" s="232" t="s">
        <v>1250</v>
      </c>
    </row>
    <row r="1027" s="2" customFormat="1">
      <c r="A1027" s="38"/>
      <c r="B1027" s="39"/>
      <c r="C1027" s="40"/>
      <c r="D1027" s="234" t="s">
        <v>154</v>
      </c>
      <c r="E1027" s="40"/>
      <c r="F1027" s="235" t="s">
        <v>1249</v>
      </c>
      <c r="G1027" s="40"/>
      <c r="H1027" s="40"/>
      <c r="I1027" s="236"/>
      <c r="J1027" s="40"/>
      <c r="K1027" s="40"/>
      <c r="L1027" s="44"/>
      <c r="M1027" s="237"/>
      <c r="N1027" s="238"/>
      <c r="O1027" s="92"/>
      <c r="P1027" s="92"/>
      <c r="Q1027" s="92"/>
      <c r="R1027" s="92"/>
      <c r="S1027" s="92"/>
      <c r="T1027" s="93"/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T1027" s="17" t="s">
        <v>154</v>
      </c>
      <c r="AU1027" s="17" t="s">
        <v>83</v>
      </c>
    </row>
    <row r="1028" s="13" customFormat="1">
      <c r="A1028" s="13"/>
      <c r="B1028" s="239"/>
      <c r="C1028" s="240"/>
      <c r="D1028" s="234" t="s">
        <v>155</v>
      </c>
      <c r="E1028" s="241" t="s">
        <v>1</v>
      </c>
      <c r="F1028" s="242" t="s">
        <v>1251</v>
      </c>
      <c r="G1028" s="240"/>
      <c r="H1028" s="243">
        <v>15.75</v>
      </c>
      <c r="I1028" s="244"/>
      <c r="J1028" s="240"/>
      <c r="K1028" s="240"/>
      <c r="L1028" s="245"/>
      <c r="M1028" s="246"/>
      <c r="N1028" s="247"/>
      <c r="O1028" s="247"/>
      <c r="P1028" s="247"/>
      <c r="Q1028" s="247"/>
      <c r="R1028" s="247"/>
      <c r="S1028" s="247"/>
      <c r="T1028" s="24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9" t="s">
        <v>155</v>
      </c>
      <c r="AU1028" s="249" t="s">
        <v>83</v>
      </c>
      <c r="AV1028" s="13" t="s">
        <v>83</v>
      </c>
      <c r="AW1028" s="13" t="s">
        <v>30</v>
      </c>
      <c r="AX1028" s="13" t="s">
        <v>73</v>
      </c>
      <c r="AY1028" s="249" t="s">
        <v>147</v>
      </c>
    </row>
    <row r="1029" s="15" customFormat="1">
      <c r="A1029" s="15"/>
      <c r="B1029" s="260"/>
      <c r="C1029" s="261"/>
      <c r="D1029" s="234" t="s">
        <v>155</v>
      </c>
      <c r="E1029" s="262" t="s">
        <v>1</v>
      </c>
      <c r="F1029" s="263" t="s">
        <v>163</v>
      </c>
      <c r="G1029" s="261"/>
      <c r="H1029" s="264">
        <v>15.75</v>
      </c>
      <c r="I1029" s="265"/>
      <c r="J1029" s="261"/>
      <c r="K1029" s="261"/>
      <c r="L1029" s="266"/>
      <c r="M1029" s="267"/>
      <c r="N1029" s="268"/>
      <c r="O1029" s="268"/>
      <c r="P1029" s="268"/>
      <c r="Q1029" s="268"/>
      <c r="R1029" s="268"/>
      <c r="S1029" s="268"/>
      <c r="T1029" s="269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70" t="s">
        <v>155</v>
      </c>
      <c r="AU1029" s="270" t="s">
        <v>83</v>
      </c>
      <c r="AV1029" s="15" t="s">
        <v>153</v>
      </c>
      <c r="AW1029" s="15" t="s">
        <v>30</v>
      </c>
      <c r="AX1029" s="15" t="s">
        <v>81</v>
      </c>
      <c r="AY1029" s="270" t="s">
        <v>147</v>
      </c>
    </row>
    <row r="1030" s="2" customFormat="1" ht="24.15" customHeight="1">
      <c r="A1030" s="38"/>
      <c r="B1030" s="39"/>
      <c r="C1030" s="220" t="s">
        <v>716</v>
      </c>
      <c r="D1030" s="220" t="s">
        <v>149</v>
      </c>
      <c r="E1030" s="221" t="s">
        <v>1252</v>
      </c>
      <c r="F1030" s="222" t="s">
        <v>1253</v>
      </c>
      <c r="G1030" s="223" t="s">
        <v>152</v>
      </c>
      <c r="H1030" s="224">
        <v>5</v>
      </c>
      <c r="I1030" s="225"/>
      <c r="J1030" s="226">
        <f>ROUND(I1030*H1030,2)</f>
        <v>0</v>
      </c>
      <c r="K1030" s="227"/>
      <c r="L1030" s="44"/>
      <c r="M1030" s="228" t="s">
        <v>1</v>
      </c>
      <c r="N1030" s="229" t="s">
        <v>40</v>
      </c>
      <c r="O1030" s="92"/>
      <c r="P1030" s="230">
        <f>O1030*H1030</f>
        <v>0</v>
      </c>
      <c r="Q1030" s="230">
        <v>0</v>
      </c>
      <c r="R1030" s="230">
        <f>Q1030*H1030</f>
        <v>0</v>
      </c>
      <c r="S1030" s="230">
        <v>0</v>
      </c>
      <c r="T1030" s="231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32" t="s">
        <v>198</v>
      </c>
      <c r="AT1030" s="232" t="s">
        <v>149</v>
      </c>
      <c r="AU1030" s="232" t="s">
        <v>83</v>
      </c>
      <c r="AY1030" s="17" t="s">
        <v>147</v>
      </c>
      <c r="BE1030" s="233">
        <f>IF(N1030="základní",J1030,0)</f>
        <v>0</v>
      </c>
      <c r="BF1030" s="233">
        <f>IF(N1030="snížená",J1030,0)</f>
        <v>0</v>
      </c>
      <c r="BG1030" s="233">
        <f>IF(N1030="zákl. přenesená",J1030,0)</f>
        <v>0</v>
      </c>
      <c r="BH1030" s="233">
        <f>IF(N1030="sníž. přenesená",J1030,0)</f>
        <v>0</v>
      </c>
      <c r="BI1030" s="233">
        <f>IF(N1030="nulová",J1030,0)</f>
        <v>0</v>
      </c>
      <c r="BJ1030" s="17" t="s">
        <v>153</v>
      </c>
      <c r="BK1030" s="233">
        <f>ROUND(I1030*H1030,2)</f>
        <v>0</v>
      </c>
      <c r="BL1030" s="17" t="s">
        <v>198</v>
      </c>
      <c r="BM1030" s="232" t="s">
        <v>1254</v>
      </c>
    </row>
    <row r="1031" s="2" customFormat="1">
      <c r="A1031" s="38"/>
      <c r="B1031" s="39"/>
      <c r="C1031" s="40"/>
      <c r="D1031" s="234" t="s">
        <v>154</v>
      </c>
      <c r="E1031" s="40"/>
      <c r="F1031" s="235" t="s">
        <v>1253</v>
      </c>
      <c r="G1031" s="40"/>
      <c r="H1031" s="40"/>
      <c r="I1031" s="236"/>
      <c r="J1031" s="40"/>
      <c r="K1031" s="40"/>
      <c r="L1031" s="44"/>
      <c r="M1031" s="237"/>
      <c r="N1031" s="238"/>
      <c r="O1031" s="92"/>
      <c r="P1031" s="92"/>
      <c r="Q1031" s="92"/>
      <c r="R1031" s="92"/>
      <c r="S1031" s="92"/>
      <c r="T1031" s="93"/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T1031" s="17" t="s">
        <v>154</v>
      </c>
      <c r="AU1031" s="17" t="s">
        <v>83</v>
      </c>
    </row>
    <row r="1032" s="2" customFormat="1" ht="24.15" customHeight="1">
      <c r="A1032" s="38"/>
      <c r="B1032" s="39"/>
      <c r="C1032" s="271" t="s">
        <v>1255</v>
      </c>
      <c r="D1032" s="271" t="s">
        <v>253</v>
      </c>
      <c r="E1032" s="272" t="s">
        <v>1256</v>
      </c>
      <c r="F1032" s="273" t="s">
        <v>1257</v>
      </c>
      <c r="G1032" s="274" t="s">
        <v>152</v>
      </c>
      <c r="H1032" s="275">
        <v>5.25</v>
      </c>
      <c r="I1032" s="276"/>
      <c r="J1032" s="277">
        <f>ROUND(I1032*H1032,2)</f>
        <v>0</v>
      </c>
      <c r="K1032" s="278"/>
      <c r="L1032" s="279"/>
      <c r="M1032" s="280" t="s">
        <v>1</v>
      </c>
      <c r="N1032" s="281" t="s">
        <v>40</v>
      </c>
      <c r="O1032" s="92"/>
      <c r="P1032" s="230">
        <f>O1032*H1032</f>
        <v>0</v>
      </c>
      <c r="Q1032" s="230">
        <v>0.00035</v>
      </c>
      <c r="R1032" s="230">
        <f>Q1032*H1032</f>
        <v>0.0018374999999999999</v>
      </c>
      <c r="S1032" s="230">
        <v>0</v>
      </c>
      <c r="T1032" s="231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32" t="s">
        <v>241</v>
      </c>
      <c r="AT1032" s="232" t="s">
        <v>253</v>
      </c>
      <c r="AU1032" s="232" t="s">
        <v>83</v>
      </c>
      <c r="AY1032" s="17" t="s">
        <v>147</v>
      </c>
      <c r="BE1032" s="233">
        <f>IF(N1032="základní",J1032,0)</f>
        <v>0</v>
      </c>
      <c r="BF1032" s="233">
        <f>IF(N1032="snížená",J1032,0)</f>
        <v>0</v>
      </c>
      <c r="BG1032" s="233">
        <f>IF(N1032="zákl. přenesená",J1032,0)</f>
        <v>0</v>
      </c>
      <c r="BH1032" s="233">
        <f>IF(N1032="sníž. přenesená",J1032,0)</f>
        <v>0</v>
      </c>
      <c r="BI1032" s="233">
        <f>IF(N1032="nulová",J1032,0)</f>
        <v>0</v>
      </c>
      <c r="BJ1032" s="17" t="s">
        <v>153</v>
      </c>
      <c r="BK1032" s="233">
        <f>ROUND(I1032*H1032,2)</f>
        <v>0</v>
      </c>
      <c r="BL1032" s="17" t="s">
        <v>198</v>
      </c>
      <c r="BM1032" s="232" t="s">
        <v>1258</v>
      </c>
    </row>
    <row r="1033" s="2" customFormat="1">
      <c r="A1033" s="38"/>
      <c r="B1033" s="39"/>
      <c r="C1033" s="40"/>
      <c r="D1033" s="234" t="s">
        <v>154</v>
      </c>
      <c r="E1033" s="40"/>
      <c r="F1033" s="235" t="s">
        <v>1257</v>
      </c>
      <c r="G1033" s="40"/>
      <c r="H1033" s="40"/>
      <c r="I1033" s="236"/>
      <c r="J1033" s="40"/>
      <c r="K1033" s="40"/>
      <c r="L1033" s="44"/>
      <c r="M1033" s="237"/>
      <c r="N1033" s="238"/>
      <c r="O1033" s="92"/>
      <c r="P1033" s="92"/>
      <c r="Q1033" s="92"/>
      <c r="R1033" s="92"/>
      <c r="S1033" s="92"/>
      <c r="T1033" s="93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T1033" s="17" t="s">
        <v>154</v>
      </c>
      <c r="AU1033" s="17" t="s">
        <v>83</v>
      </c>
    </row>
    <row r="1034" s="13" customFormat="1">
      <c r="A1034" s="13"/>
      <c r="B1034" s="239"/>
      <c r="C1034" s="240"/>
      <c r="D1034" s="234" t="s">
        <v>155</v>
      </c>
      <c r="E1034" s="241" t="s">
        <v>1</v>
      </c>
      <c r="F1034" s="242" t="s">
        <v>1259</v>
      </c>
      <c r="G1034" s="240"/>
      <c r="H1034" s="243">
        <v>5.25</v>
      </c>
      <c r="I1034" s="244"/>
      <c r="J1034" s="240"/>
      <c r="K1034" s="240"/>
      <c r="L1034" s="245"/>
      <c r="M1034" s="246"/>
      <c r="N1034" s="247"/>
      <c r="O1034" s="247"/>
      <c r="P1034" s="247"/>
      <c r="Q1034" s="247"/>
      <c r="R1034" s="247"/>
      <c r="S1034" s="247"/>
      <c r="T1034" s="24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9" t="s">
        <v>155</v>
      </c>
      <c r="AU1034" s="249" t="s">
        <v>83</v>
      </c>
      <c r="AV1034" s="13" t="s">
        <v>83</v>
      </c>
      <c r="AW1034" s="13" t="s">
        <v>30</v>
      </c>
      <c r="AX1034" s="13" t="s">
        <v>73</v>
      </c>
      <c r="AY1034" s="249" t="s">
        <v>147</v>
      </c>
    </row>
    <row r="1035" s="15" customFormat="1">
      <c r="A1035" s="15"/>
      <c r="B1035" s="260"/>
      <c r="C1035" s="261"/>
      <c r="D1035" s="234" t="s">
        <v>155</v>
      </c>
      <c r="E1035" s="262" t="s">
        <v>1</v>
      </c>
      <c r="F1035" s="263" t="s">
        <v>163</v>
      </c>
      <c r="G1035" s="261"/>
      <c r="H1035" s="264">
        <v>5.25</v>
      </c>
      <c r="I1035" s="265"/>
      <c r="J1035" s="261"/>
      <c r="K1035" s="261"/>
      <c r="L1035" s="266"/>
      <c r="M1035" s="267"/>
      <c r="N1035" s="268"/>
      <c r="O1035" s="268"/>
      <c r="P1035" s="268"/>
      <c r="Q1035" s="268"/>
      <c r="R1035" s="268"/>
      <c r="S1035" s="268"/>
      <c r="T1035" s="269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70" t="s">
        <v>155</v>
      </c>
      <c r="AU1035" s="270" t="s">
        <v>83</v>
      </c>
      <c r="AV1035" s="15" t="s">
        <v>153</v>
      </c>
      <c r="AW1035" s="15" t="s">
        <v>30</v>
      </c>
      <c r="AX1035" s="15" t="s">
        <v>81</v>
      </c>
      <c r="AY1035" s="270" t="s">
        <v>147</v>
      </c>
    </row>
    <row r="1036" s="2" customFormat="1" ht="16.5" customHeight="1">
      <c r="A1036" s="38"/>
      <c r="B1036" s="39"/>
      <c r="C1036" s="220" t="s">
        <v>719</v>
      </c>
      <c r="D1036" s="220" t="s">
        <v>149</v>
      </c>
      <c r="E1036" s="221" t="s">
        <v>1260</v>
      </c>
      <c r="F1036" s="222" t="s">
        <v>1261</v>
      </c>
      <c r="G1036" s="223" t="s">
        <v>298</v>
      </c>
      <c r="H1036" s="224">
        <v>40</v>
      </c>
      <c r="I1036" s="225"/>
      <c r="J1036" s="226">
        <f>ROUND(I1036*H1036,2)</f>
        <v>0</v>
      </c>
      <c r="K1036" s="227"/>
      <c r="L1036" s="44"/>
      <c r="M1036" s="228" t="s">
        <v>1</v>
      </c>
      <c r="N1036" s="229" t="s">
        <v>40</v>
      </c>
      <c r="O1036" s="92"/>
      <c r="P1036" s="230">
        <f>O1036*H1036</f>
        <v>0</v>
      </c>
      <c r="Q1036" s="230">
        <v>0</v>
      </c>
      <c r="R1036" s="230">
        <f>Q1036*H1036</f>
        <v>0</v>
      </c>
      <c r="S1036" s="230">
        <v>0</v>
      </c>
      <c r="T1036" s="231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32" t="s">
        <v>198</v>
      </c>
      <c r="AT1036" s="232" t="s">
        <v>149</v>
      </c>
      <c r="AU1036" s="232" t="s">
        <v>83</v>
      </c>
      <c r="AY1036" s="17" t="s">
        <v>147</v>
      </c>
      <c r="BE1036" s="233">
        <f>IF(N1036="základní",J1036,0)</f>
        <v>0</v>
      </c>
      <c r="BF1036" s="233">
        <f>IF(N1036="snížená",J1036,0)</f>
        <v>0</v>
      </c>
      <c r="BG1036" s="233">
        <f>IF(N1036="zákl. přenesená",J1036,0)</f>
        <v>0</v>
      </c>
      <c r="BH1036" s="233">
        <f>IF(N1036="sníž. přenesená",J1036,0)</f>
        <v>0</v>
      </c>
      <c r="BI1036" s="233">
        <f>IF(N1036="nulová",J1036,0)</f>
        <v>0</v>
      </c>
      <c r="BJ1036" s="17" t="s">
        <v>153</v>
      </c>
      <c r="BK1036" s="233">
        <f>ROUND(I1036*H1036,2)</f>
        <v>0</v>
      </c>
      <c r="BL1036" s="17" t="s">
        <v>198</v>
      </c>
      <c r="BM1036" s="232" t="s">
        <v>1262</v>
      </c>
    </row>
    <row r="1037" s="2" customFormat="1">
      <c r="A1037" s="38"/>
      <c r="B1037" s="39"/>
      <c r="C1037" s="40"/>
      <c r="D1037" s="234" t="s">
        <v>154</v>
      </c>
      <c r="E1037" s="40"/>
      <c r="F1037" s="235" t="s">
        <v>1261</v>
      </c>
      <c r="G1037" s="40"/>
      <c r="H1037" s="40"/>
      <c r="I1037" s="236"/>
      <c r="J1037" s="40"/>
      <c r="K1037" s="40"/>
      <c r="L1037" s="44"/>
      <c r="M1037" s="237"/>
      <c r="N1037" s="238"/>
      <c r="O1037" s="92"/>
      <c r="P1037" s="92"/>
      <c r="Q1037" s="92"/>
      <c r="R1037" s="92"/>
      <c r="S1037" s="92"/>
      <c r="T1037" s="93"/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T1037" s="17" t="s">
        <v>154</v>
      </c>
      <c r="AU1037" s="17" t="s">
        <v>83</v>
      </c>
    </row>
    <row r="1038" s="13" customFormat="1">
      <c r="A1038" s="13"/>
      <c r="B1038" s="239"/>
      <c r="C1038" s="240"/>
      <c r="D1038" s="234" t="s">
        <v>155</v>
      </c>
      <c r="E1038" s="241" t="s">
        <v>1</v>
      </c>
      <c r="F1038" s="242" t="s">
        <v>1263</v>
      </c>
      <c r="G1038" s="240"/>
      <c r="H1038" s="243">
        <v>40</v>
      </c>
      <c r="I1038" s="244"/>
      <c r="J1038" s="240"/>
      <c r="K1038" s="240"/>
      <c r="L1038" s="245"/>
      <c r="M1038" s="246"/>
      <c r="N1038" s="247"/>
      <c r="O1038" s="247"/>
      <c r="P1038" s="247"/>
      <c r="Q1038" s="247"/>
      <c r="R1038" s="247"/>
      <c r="S1038" s="247"/>
      <c r="T1038" s="24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9" t="s">
        <v>155</v>
      </c>
      <c r="AU1038" s="249" t="s">
        <v>83</v>
      </c>
      <c r="AV1038" s="13" t="s">
        <v>83</v>
      </c>
      <c r="AW1038" s="13" t="s">
        <v>30</v>
      </c>
      <c r="AX1038" s="13" t="s">
        <v>73</v>
      </c>
      <c r="AY1038" s="249" t="s">
        <v>147</v>
      </c>
    </row>
    <row r="1039" s="15" customFormat="1">
      <c r="A1039" s="15"/>
      <c r="B1039" s="260"/>
      <c r="C1039" s="261"/>
      <c r="D1039" s="234" t="s">
        <v>155</v>
      </c>
      <c r="E1039" s="262" t="s">
        <v>1</v>
      </c>
      <c r="F1039" s="263" t="s">
        <v>163</v>
      </c>
      <c r="G1039" s="261"/>
      <c r="H1039" s="264">
        <v>40</v>
      </c>
      <c r="I1039" s="265"/>
      <c r="J1039" s="261"/>
      <c r="K1039" s="261"/>
      <c r="L1039" s="266"/>
      <c r="M1039" s="267"/>
      <c r="N1039" s="268"/>
      <c r="O1039" s="268"/>
      <c r="P1039" s="268"/>
      <c r="Q1039" s="268"/>
      <c r="R1039" s="268"/>
      <c r="S1039" s="268"/>
      <c r="T1039" s="269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T1039" s="270" t="s">
        <v>155</v>
      </c>
      <c r="AU1039" s="270" t="s">
        <v>83</v>
      </c>
      <c r="AV1039" s="15" t="s">
        <v>153</v>
      </c>
      <c r="AW1039" s="15" t="s">
        <v>30</v>
      </c>
      <c r="AX1039" s="15" t="s">
        <v>81</v>
      </c>
      <c r="AY1039" s="270" t="s">
        <v>147</v>
      </c>
    </row>
    <row r="1040" s="2" customFormat="1" ht="21.75" customHeight="1">
      <c r="A1040" s="38"/>
      <c r="B1040" s="39"/>
      <c r="C1040" s="271" t="s">
        <v>1264</v>
      </c>
      <c r="D1040" s="271" t="s">
        <v>253</v>
      </c>
      <c r="E1040" s="272" t="s">
        <v>1265</v>
      </c>
      <c r="F1040" s="273" t="s">
        <v>1266</v>
      </c>
      <c r="G1040" s="274" t="s">
        <v>298</v>
      </c>
      <c r="H1040" s="275">
        <v>10</v>
      </c>
      <c r="I1040" s="276"/>
      <c r="J1040" s="277">
        <f>ROUND(I1040*H1040,2)</f>
        <v>0</v>
      </c>
      <c r="K1040" s="278"/>
      <c r="L1040" s="279"/>
      <c r="M1040" s="280" t="s">
        <v>1</v>
      </c>
      <c r="N1040" s="281" t="s">
        <v>40</v>
      </c>
      <c r="O1040" s="92"/>
      <c r="P1040" s="230">
        <f>O1040*H1040</f>
        <v>0</v>
      </c>
      <c r="Q1040" s="230">
        <v>0</v>
      </c>
      <c r="R1040" s="230">
        <f>Q1040*H1040</f>
        <v>0</v>
      </c>
      <c r="S1040" s="230">
        <v>0</v>
      </c>
      <c r="T1040" s="231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32" t="s">
        <v>241</v>
      </c>
      <c r="AT1040" s="232" t="s">
        <v>253</v>
      </c>
      <c r="AU1040" s="232" t="s">
        <v>83</v>
      </c>
      <c r="AY1040" s="17" t="s">
        <v>147</v>
      </c>
      <c r="BE1040" s="233">
        <f>IF(N1040="základní",J1040,0)</f>
        <v>0</v>
      </c>
      <c r="BF1040" s="233">
        <f>IF(N1040="snížená",J1040,0)</f>
        <v>0</v>
      </c>
      <c r="BG1040" s="233">
        <f>IF(N1040="zákl. přenesená",J1040,0)</f>
        <v>0</v>
      </c>
      <c r="BH1040" s="233">
        <f>IF(N1040="sníž. přenesená",J1040,0)</f>
        <v>0</v>
      </c>
      <c r="BI1040" s="233">
        <f>IF(N1040="nulová",J1040,0)</f>
        <v>0</v>
      </c>
      <c r="BJ1040" s="17" t="s">
        <v>153</v>
      </c>
      <c r="BK1040" s="233">
        <f>ROUND(I1040*H1040,2)</f>
        <v>0</v>
      </c>
      <c r="BL1040" s="17" t="s">
        <v>198</v>
      </c>
      <c r="BM1040" s="232" t="s">
        <v>1267</v>
      </c>
    </row>
    <row r="1041" s="2" customFormat="1">
      <c r="A1041" s="38"/>
      <c r="B1041" s="39"/>
      <c r="C1041" s="40"/>
      <c r="D1041" s="234" t="s">
        <v>154</v>
      </c>
      <c r="E1041" s="40"/>
      <c r="F1041" s="235" t="s">
        <v>1266</v>
      </c>
      <c r="G1041" s="40"/>
      <c r="H1041" s="40"/>
      <c r="I1041" s="236"/>
      <c r="J1041" s="40"/>
      <c r="K1041" s="40"/>
      <c r="L1041" s="44"/>
      <c r="M1041" s="237"/>
      <c r="N1041" s="238"/>
      <c r="O1041" s="92"/>
      <c r="P1041" s="92"/>
      <c r="Q1041" s="92"/>
      <c r="R1041" s="92"/>
      <c r="S1041" s="92"/>
      <c r="T1041" s="93"/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T1041" s="17" t="s">
        <v>154</v>
      </c>
      <c r="AU1041" s="17" t="s">
        <v>83</v>
      </c>
    </row>
    <row r="1042" s="2" customFormat="1" ht="16.5" customHeight="1">
      <c r="A1042" s="38"/>
      <c r="B1042" s="39"/>
      <c r="C1042" s="271" t="s">
        <v>724</v>
      </c>
      <c r="D1042" s="271" t="s">
        <v>253</v>
      </c>
      <c r="E1042" s="272" t="s">
        <v>1268</v>
      </c>
      <c r="F1042" s="273" t="s">
        <v>1269</v>
      </c>
      <c r="G1042" s="274" t="s">
        <v>298</v>
      </c>
      <c r="H1042" s="275">
        <v>6</v>
      </c>
      <c r="I1042" s="276"/>
      <c r="J1042" s="277">
        <f>ROUND(I1042*H1042,2)</f>
        <v>0</v>
      </c>
      <c r="K1042" s="278"/>
      <c r="L1042" s="279"/>
      <c r="M1042" s="280" t="s">
        <v>1</v>
      </c>
      <c r="N1042" s="281" t="s">
        <v>40</v>
      </c>
      <c r="O1042" s="92"/>
      <c r="P1042" s="230">
        <f>O1042*H1042</f>
        <v>0</v>
      </c>
      <c r="Q1042" s="230">
        <v>0</v>
      </c>
      <c r="R1042" s="230">
        <f>Q1042*H1042</f>
        <v>0</v>
      </c>
      <c r="S1042" s="230">
        <v>0</v>
      </c>
      <c r="T1042" s="231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32" t="s">
        <v>241</v>
      </c>
      <c r="AT1042" s="232" t="s">
        <v>253</v>
      </c>
      <c r="AU1042" s="232" t="s">
        <v>83</v>
      </c>
      <c r="AY1042" s="17" t="s">
        <v>147</v>
      </c>
      <c r="BE1042" s="233">
        <f>IF(N1042="základní",J1042,0)</f>
        <v>0</v>
      </c>
      <c r="BF1042" s="233">
        <f>IF(N1042="snížená",J1042,0)</f>
        <v>0</v>
      </c>
      <c r="BG1042" s="233">
        <f>IF(N1042="zákl. přenesená",J1042,0)</f>
        <v>0</v>
      </c>
      <c r="BH1042" s="233">
        <f>IF(N1042="sníž. přenesená",J1042,0)</f>
        <v>0</v>
      </c>
      <c r="BI1042" s="233">
        <f>IF(N1042="nulová",J1042,0)</f>
        <v>0</v>
      </c>
      <c r="BJ1042" s="17" t="s">
        <v>153</v>
      </c>
      <c r="BK1042" s="233">
        <f>ROUND(I1042*H1042,2)</f>
        <v>0</v>
      </c>
      <c r="BL1042" s="17" t="s">
        <v>198</v>
      </c>
      <c r="BM1042" s="232" t="s">
        <v>1270</v>
      </c>
    </row>
    <row r="1043" s="2" customFormat="1">
      <c r="A1043" s="38"/>
      <c r="B1043" s="39"/>
      <c r="C1043" s="40"/>
      <c r="D1043" s="234" t="s">
        <v>154</v>
      </c>
      <c r="E1043" s="40"/>
      <c r="F1043" s="235" t="s">
        <v>1269</v>
      </c>
      <c r="G1043" s="40"/>
      <c r="H1043" s="40"/>
      <c r="I1043" s="236"/>
      <c r="J1043" s="40"/>
      <c r="K1043" s="40"/>
      <c r="L1043" s="44"/>
      <c r="M1043" s="237"/>
      <c r="N1043" s="238"/>
      <c r="O1043" s="92"/>
      <c r="P1043" s="92"/>
      <c r="Q1043" s="92"/>
      <c r="R1043" s="92"/>
      <c r="S1043" s="92"/>
      <c r="T1043" s="93"/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T1043" s="17" t="s">
        <v>154</v>
      </c>
      <c r="AU1043" s="17" t="s">
        <v>83</v>
      </c>
    </row>
    <row r="1044" s="2" customFormat="1" ht="21.75" customHeight="1">
      <c r="A1044" s="38"/>
      <c r="B1044" s="39"/>
      <c r="C1044" s="271" t="s">
        <v>1271</v>
      </c>
      <c r="D1044" s="271" t="s">
        <v>253</v>
      </c>
      <c r="E1044" s="272" t="s">
        <v>1272</v>
      </c>
      <c r="F1044" s="273" t="s">
        <v>1273</v>
      </c>
      <c r="G1044" s="274" t="s">
        <v>298</v>
      </c>
      <c r="H1044" s="275">
        <v>18</v>
      </c>
      <c r="I1044" s="276"/>
      <c r="J1044" s="277">
        <f>ROUND(I1044*H1044,2)</f>
        <v>0</v>
      </c>
      <c r="K1044" s="278"/>
      <c r="L1044" s="279"/>
      <c r="M1044" s="280" t="s">
        <v>1</v>
      </c>
      <c r="N1044" s="281" t="s">
        <v>40</v>
      </c>
      <c r="O1044" s="92"/>
      <c r="P1044" s="230">
        <f>O1044*H1044</f>
        <v>0</v>
      </c>
      <c r="Q1044" s="230">
        <v>0</v>
      </c>
      <c r="R1044" s="230">
        <f>Q1044*H1044</f>
        <v>0</v>
      </c>
      <c r="S1044" s="230">
        <v>0</v>
      </c>
      <c r="T1044" s="231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32" t="s">
        <v>241</v>
      </c>
      <c r="AT1044" s="232" t="s">
        <v>253</v>
      </c>
      <c r="AU1044" s="232" t="s">
        <v>83</v>
      </c>
      <c r="AY1044" s="17" t="s">
        <v>147</v>
      </c>
      <c r="BE1044" s="233">
        <f>IF(N1044="základní",J1044,0)</f>
        <v>0</v>
      </c>
      <c r="BF1044" s="233">
        <f>IF(N1044="snížená",J1044,0)</f>
        <v>0</v>
      </c>
      <c r="BG1044" s="233">
        <f>IF(N1044="zákl. přenesená",J1044,0)</f>
        <v>0</v>
      </c>
      <c r="BH1044" s="233">
        <f>IF(N1044="sníž. přenesená",J1044,0)</f>
        <v>0</v>
      </c>
      <c r="BI1044" s="233">
        <f>IF(N1044="nulová",J1044,0)</f>
        <v>0</v>
      </c>
      <c r="BJ1044" s="17" t="s">
        <v>153</v>
      </c>
      <c r="BK1044" s="233">
        <f>ROUND(I1044*H1044,2)</f>
        <v>0</v>
      </c>
      <c r="BL1044" s="17" t="s">
        <v>198</v>
      </c>
      <c r="BM1044" s="232" t="s">
        <v>1274</v>
      </c>
    </row>
    <row r="1045" s="2" customFormat="1">
      <c r="A1045" s="38"/>
      <c r="B1045" s="39"/>
      <c r="C1045" s="40"/>
      <c r="D1045" s="234" t="s">
        <v>154</v>
      </c>
      <c r="E1045" s="40"/>
      <c r="F1045" s="235" t="s">
        <v>1273</v>
      </c>
      <c r="G1045" s="40"/>
      <c r="H1045" s="40"/>
      <c r="I1045" s="236"/>
      <c r="J1045" s="40"/>
      <c r="K1045" s="40"/>
      <c r="L1045" s="44"/>
      <c r="M1045" s="237"/>
      <c r="N1045" s="238"/>
      <c r="O1045" s="92"/>
      <c r="P1045" s="92"/>
      <c r="Q1045" s="92"/>
      <c r="R1045" s="92"/>
      <c r="S1045" s="92"/>
      <c r="T1045" s="93"/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T1045" s="17" t="s">
        <v>154</v>
      </c>
      <c r="AU1045" s="17" t="s">
        <v>83</v>
      </c>
    </row>
    <row r="1046" s="2" customFormat="1" ht="16.5" customHeight="1">
      <c r="A1046" s="38"/>
      <c r="B1046" s="39"/>
      <c r="C1046" s="271" t="s">
        <v>727</v>
      </c>
      <c r="D1046" s="271" t="s">
        <v>253</v>
      </c>
      <c r="E1046" s="272" t="s">
        <v>1275</v>
      </c>
      <c r="F1046" s="273" t="s">
        <v>1276</v>
      </c>
      <c r="G1046" s="274" t="s">
        <v>298</v>
      </c>
      <c r="H1046" s="275">
        <v>6</v>
      </c>
      <c r="I1046" s="276"/>
      <c r="J1046" s="277">
        <f>ROUND(I1046*H1046,2)</f>
        <v>0</v>
      </c>
      <c r="K1046" s="278"/>
      <c r="L1046" s="279"/>
      <c r="M1046" s="280" t="s">
        <v>1</v>
      </c>
      <c r="N1046" s="281" t="s">
        <v>40</v>
      </c>
      <c r="O1046" s="92"/>
      <c r="P1046" s="230">
        <f>O1046*H1046</f>
        <v>0</v>
      </c>
      <c r="Q1046" s="230">
        <v>0</v>
      </c>
      <c r="R1046" s="230">
        <f>Q1046*H1046</f>
        <v>0</v>
      </c>
      <c r="S1046" s="230">
        <v>0</v>
      </c>
      <c r="T1046" s="231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32" t="s">
        <v>241</v>
      </c>
      <c r="AT1046" s="232" t="s">
        <v>253</v>
      </c>
      <c r="AU1046" s="232" t="s">
        <v>83</v>
      </c>
      <c r="AY1046" s="17" t="s">
        <v>147</v>
      </c>
      <c r="BE1046" s="233">
        <f>IF(N1046="základní",J1046,0)</f>
        <v>0</v>
      </c>
      <c r="BF1046" s="233">
        <f>IF(N1046="snížená",J1046,0)</f>
        <v>0</v>
      </c>
      <c r="BG1046" s="233">
        <f>IF(N1046="zákl. přenesená",J1046,0)</f>
        <v>0</v>
      </c>
      <c r="BH1046" s="233">
        <f>IF(N1046="sníž. přenesená",J1046,0)</f>
        <v>0</v>
      </c>
      <c r="BI1046" s="233">
        <f>IF(N1046="nulová",J1046,0)</f>
        <v>0</v>
      </c>
      <c r="BJ1046" s="17" t="s">
        <v>153</v>
      </c>
      <c r="BK1046" s="233">
        <f>ROUND(I1046*H1046,2)</f>
        <v>0</v>
      </c>
      <c r="BL1046" s="17" t="s">
        <v>198</v>
      </c>
      <c r="BM1046" s="232" t="s">
        <v>1277</v>
      </c>
    </row>
    <row r="1047" s="2" customFormat="1">
      <c r="A1047" s="38"/>
      <c r="B1047" s="39"/>
      <c r="C1047" s="40"/>
      <c r="D1047" s="234" t="s">
        <v>154</v>
      </c>
      <c r="E1047" s="40"/>
      <c r="F1047" s="235" t="s">
        <v>1276</v>
      </c>
      <c r="G1047" s="40"/>
      <c r="H1047" s="40"/>
      <c r="I1047" s="236"/>
      <c r="J1047" s="40"/>
      <c r="K1047" s="40"/>
      <c r="L1047" s="44"/>
      <c r="M1047" s="237"/>
      <c r="N1047" s="238"/>
      <c r="O1047" s="92"/>
      <c r="P1047" s="92"/>
      <c r="Q1047" s="92"/>
      <c r="R1047" s="92"/>
      <c r="S1047" s="92"/>
      <c r="T1047" s="93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T1047" s="17" t="s">
        <v>154</v>
      </c>
      <c r="AU1047" s="17" t="s">
        <v>83</v>
      </c>
    </row>
    <row r="1048" s="2" customFormat="1" ht="21.75" customHeight="1">
      <c r="A1048" s="38"/>
      <c r="B1048" s="39"/>
      <c r="C1048" s="220" t="s">
        <v>1278</v>
      </c>
      <c r="D1048" s="220" t="s">
        <v>149</v>
      </c>
      <c r="E1048" s="221" t="s">
        <v>1279</v>
      </c>
      <c r="F1048" s="222" t="s">
        <v>1280</v>
      </c>
      <c r="G1048" s="223" t="s">
        <v>298</v>
      </c>
      <c r="H1048" s="224">
        <v>22</v>
      </c>
      <c r="I1048" s="225"/>
      <c r="J1048" s="226">
        <f>ROUND(I1048*H1048,2)</f>
        <v>0</v>
      </c>
      <c r="K1048" s="227"/>
      <c r="L1048" s="44"/>
      <c r="M1048" s="228" t="s">
        <v>1</v>
      </c>
      <c r="N1048" s="229" t="s">
        <v>40</v>
      </c>
      <c r="O1048" s="92"/>
      <c r="P1048" s="230">
        <f>O1048*H1048</f>
        <v>0</v>
      </c>
      <c r="Q1048" s="230">
        <v>0</v>
      </c>
      <c r="R1048" s="230">
        <f>Q1048*H1048</f>
        <v>0</v>
      </c>
      <c r="S1048" s="230">
        <v>0</v>
      </c>
      <c r="T1048" s="231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32" t="s">
        <v>198</v>
      </c>
      <c r="AT1048" s="232" t="s">
        <v>149</v>
      </c>
      <c r="AU1048" s="232" t="s">
        <v>83</v>
      </c>
      <c r="AY1048" s="17" t="s">
        <v>147</v>
      </c>
      <c r="BE1048" s="233">
        <f>IF(N1048="základní",J1048,0)</f>
        <v>0</v>
      </c>
      <c r="BF1048" s="233">
        <f>IF(N1048="snížená",J1048,0)</f>
        <v>0</v>
      </c>
      <c r="BG1048" s="233">
        <f>IF(N1048="zákl. přenesená",J1048,0)</f>
        <v>0</v>
      </c>
      <c r="BH1048" s="233">
        <f>IF(N1048="sníž. přenesená",J1048,0)</f>
        <v>0</v>
      </c>
      <c r="BI1048" s="233">
        <f>IF(N1048="nulová",J1048,0)</f>
        <v>0</v>
      </c>
      <c r="BJ1048" s="17" t="s">
        <v>153</v>
      </c>
      <c r="BK1048" s="233">
        <f>ROUND(I1048*H1048,2)</f>
        <v>0</v>
      </c>
      <c r="BL1048" s="17" t="s">
        <v>198</v>
      </c>
      <c r="BM1048" s="232" t="s">
        <v>1281</v>
      </c>
    </row>
    <row r="1049" s="2" customFormat="1">
      <c r="A1049" s="38"/>
      <c r="B1049" s="39"/>
      <c r="C1049" s="40"/>
      <c r="D1049" s="234" t="s">
        <v>154</v>
      </c>
      <c r="E1049" s="40"/>
      <c r="F1049" s="235" t="s">
        <v>1280</v>
      </c>
      <c r="G1049" s="40"/>
      <c r="H1049" s="40"/>
      <c r="I1049" s="236"/>
      <c r="J1049" s="40"/>
      <c r="K1049" s="40"/>
      <c r="L1049" s="44"/>
      <c r="M1049" s="237"/>
      <c r="N1049" s="238"/>
      <c r="O1049" s="92"/>
      <c r="P1049" s="92"/>
      <c r="Q1049" s="92"/>
      <c r="R1049" s="92"/>
      <c r="S1049" s="92"/>
      <c r="T1049" s="93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17" t="s">
        <v>154</v>
      </c>
      <c r="AU1049" s="17" t="s">
        <v>83</v>
      </c>
    </row>
    <row r="1050" s="2" customFormat="1" ht="16.5" customHeight="1">
      <c r="A1050" s="38"/>
      <c r="B1050" s="39"/>
      <c r="C1050" s="271" t="s">
        <v>1282</v>
      </c>
      <c r="D1050" s="271" t="s">
        <v>253</v>
      </c>
      <c r="E1050" s="272" t="s">
        <v>1283</v>
      </c>
      <c r="F1050" s="273" t="s">
        <v>1284</v>
      </c>
      <c r="G1050" s="274" t="s">
        <v>298</v>
      </c>
      <c r="H1050" s="275">
        <v>22</v>
      </c>
      <c r="I1050" s="276"/>
      <c r="J1050" s="277">
        <f>ROUND(I1050*H1050,2)</f>
        <v>0</v>
      </c>
      <c r="K1050" s="278"/>
      <c r="L1050" s="279"/>
      <c r="M1050" s="280" t="s">
        <v>1</v>
      </c>
      <c r="N1050" s="281" t="s">
        <v>40</v>
      </c>
      <c r="O1050" s="92"/>
      <c r="P1050" s="230">
        <f>O1050*H1050</f>
        <v>0</v>
      </c>
      <c r="Q1050" s="230">
        <v>0</v>
      </c>
      <c r="R1050" s="230">
        <f>Q1050*H1050</f>
        <v>0</v>
      </c>
      <c r="S1050" s="230">
        <v>0</v>
      </c>
      <c r="T1050" s="231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32" t="s">
        <v>241</v>
      </c>
      <c r="AT1050" s="232" t="s">
        <v>253</v>
      </c>
      <c r="AU1050" s="232" t="s">
        <v>83</v>
      </c>
      <c r="AY1050" s="17" t="s">
        <v>147</v>
      </c>
      <c r="BE1050" s="233">
        <f>IF(N1050="základní",J1050,0)</f>
        <v>0</v>
      </c>
      <c r="BF1050" s="233">
        <f>IF(N1050="snížená",J1050,0)</f>
        <v>0</v>
      </c>
      <c r="BG1050" s="233">
        <f>IF(N1050="zákl. přenesená",J1050,0)</f>
        <v>0</v>
      </c>
      <c r="BH1050" s="233">
        <f>IF(N1050="sníž. přenesená",J1050,0)</f>
        <v>0</v>
      </c>
      <c r="BI1050" s="233">
        <f>IF(N1050="nulová",J1050,0)</f>
        <v>0</v>
      </c>
      <c r="BJ1050" s="17" t="s">
        <v>153</v>
      </c>
      <c r="BK1050" s="233">
        <f>ROUND(I1050*H1050,2)</f>
        <v>0</v>
      </c>
      <c r="BL1050" s="17" t="s">
        <v>198</v>
      </c>
      <c r="BM1050" s="232" t="s">
        <v>1285</v>
      </c>
    </row>
    <row r="1051" s="2" customFormat="1">
      <c r="A1051" s="38"/>
      <c r="B1051" s="39"/>
      <c r="C1051" s="40"/>
      <c r="D1051" s="234" t="s">
        <v>154</v>
      </c>
      <c r="E1051" s="40"/>
      <c r="F1051" s="235" t="s">
        <v>1284</v>
      </c>
      <c r="G1051" s="40"/>
      <c r="H1051" s="40"/>
      <c r="I1051" s="236"/>
      <c r="J1051" s="40"/>
      <c r="K1051" s="40"/>
      <c r="L1051" s="44"/>
      <c r="M1051" s="237"/>
      <c r="N1051" s="238"/>
      <c r="O1051" s="92"/>
      <c r="P1051" s="92"/>
      <c r="Q1051" s="92"/>
      <c r="R1051" s="92"/>
      <c r="S1051" s="92"/>
      <c r="T1051" s="93"/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T1051" s="17" t="s">
        <v>154</v>
      </c>
      <c r="AU1051" s="17" t="s">
        <v>83</v>
      </c>
    </row>
    <row r="1052" s="2" customFormat="1" ht="24.15" customHeight="1">
      <c r="A1052" s="38"/>
      <c r="B1052" s="39"/>
      <c r="C1052" s="220" t="s">
        <v>1286</v>
      </c>
      <c r="D1052" s="220" t="s">
        <v>149</v>
      </c>
      <c r="E1052" s="221" t="s">
        <v>1287</v>
      </c>
      <c r="F1052" s="222" t="s">
        <v>1288</v>
      </c>
      <c r="G1052" s="223" t="s">
        <v>152</v>
      </c>
      <c r="H1052" s="224">
        <v>300</v>
      </c>
      <c r="I1052" s="225"/>
      <c r="J1052" s="226">
        <f>ROUND(I1052*H1052,2)</f>
        <v>0</v>
      </c>
      <c r="K1052" s="227"/>
      <c r="L1052" s="44"/>
      <c r="M1052" s="228" t="s">
        <v>1</v>
      </c>
      <c r="N1052" s="229" t="s">
        <v>40</v>
      </c>
      <c r="O1052" s="92"/>
      <c r="P1052" s="230">
        <f>O1052*H1052</f>
        <v>0</v>
      </c>
      <c r="Q1052" s="230">
        <v>0</v>
      </c>
      <c r="R1052" s="230">
        <f>Q1052*H1052</f>
        <v>0</v>
      </c>
      <c r="S1052" s="230">
        <v>0</v>
      </c>
      <c r="T1052" s="231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32" t="s">
        <v>198</v>
      </c>
      <c r="AT1052" s="232" t="s">
        <v>149</v>
      </c>
      <c r="AU1052" s="232" t="s">
        <v>83</v>
      </c>
      <c r="AY1052" s="17" t="s">
        <v>147</v>
      </c>
      <c r="BE1052" s="233">
        <f>IF(N1052="základní",J1052,0)</f>
        <v>0</v>
      </c>
      <c r="BF1052" s="233">
        <f>IF(N1052="snížená",J1052,0)</f>
        <v>0</v>
      </c>
      <c r="BG1052" s="233">
        <f>IF(N1052="zákl. přenesená",J1052,0)</f>
        <v>0</v>
      </c>
      <c r="BH1052" s="233">
        <f>IF(N1052="sníž. přenesená",J1052,0)</f>
        <v>0</v>
      </c>
      <c r="BI1052" s="233">
        <f>IF(N1052="nulová",J1052,0)</f>
        <v>0</v>
      </c>
      <c r="BJ1052" s="17" t="s">
        <v>153</v>
      </c>
      <c r="BK1052" s="233">
        <f>ROUND(I1052*H1052,2)</f>
        <v>0</v>
      </c>
      <c r="BL1052" s="17" t="s">
        <v>198</v>
      </c>
      <c r="BM1052" s="232" t="s">
        <v>1289</v>
      </c>
    </row>
    <row r="1053" s="2" customFormat="1">
      <c r="A1053" s="38"/>
      <c r="B1053" s="39"/>
      <c r="C1053" s="40"/>
      <c r="D1053" s="234" t="s">
        <v>154</v>
      </c>
      <c r="E1053" s="40"/>
      <c r="F1053" s="235" t="s">
        <v>1288</v>
      </c>
      <c r="G1053" s="40"/>
      <c r="H1053" s="40"/>
      <c r="I1053" s="236"/>
      <c r="J1053" s="40"/>
      <c r="K1053" s="40"/>
      <c r="L1053" s="44"/>
      <c r="M1053" s="237"/>
      <c r="N1053" s="238"/>
      <c r="O1053" s="92"/>
      <c r="P1053" s="92"/>
      <c r="Q1053" s="92"/>
      <c r="R1053" s="92"/>
      <c r="S1053" s="92"/>
      <c r="T1053" s="93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154</v>
      </c>
      <c r="AU1053" s="17" t="s">
        <v>83</v>
      </c>
    </row>
    <row r="1054" s="2" customFormat="1" ht="24.15" customHeight="1">
      <c r="A1054" s="38"/>
      <c r="B1054" s="39"/>
      <c r="C1054" s="271" t="s">
        <v>1290</v>
      </c>
      <c r="D1054" s="271" t="s">
        <v>253</v>
      </c>
      <c r="E1054" s="272" t="s">
        <v>1291</v>
      </c>
      <c r="F1054" s="273" t="s">
        <v>1292</v>
      </c>
      <c r="G1054" s="274" t="s">
        <v>152</v>
      </c>
      <c r="H1054" s="275">
        <v>345</v>
      </c>
      <c r="I1054" s="276"/>
      <c r="J1054" s="277">
        <f>ROUND(I1054*H1054,2)</f>
        <v>0</v>
      </c>
      <c r="K1054" s="278"/>
      <c r="L1054" s="279"/>
      <c r="M1054" s="280" t="s">
        <v>1</v>
      </c>
      <c r="N1054" s="281" t="s">
        <v>40</v>
      </c>
      <c r="O1054" s="92"/>
      <c r="P1054" s="230">
        <f>O1054*H1054</f>
        <v>0</v>
      </c>
      <c r="Q1054" s="230">
        <v>0.00012</v>
      </c>
      <c r="R1054" s="230">
        <f>Q1054*H1054</f>
        <v>0.041399999999999999</v>
      </c>
      <c r="S1054" s="230">
        <v>0</v>
      </c>
      <c r="T1054" s="231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32" t="s">
        <v>241</v>
      </c>
      <c r="AT1054" s="232" t="s">
        <v>253</v>
      </c>
      <c r="AU1054" s="232" t="s">
        <v>83</v>
      </c>
      <c r="AY1054" s="17" t="s">
        <v>147</v>
      </c>
      <c r="BE1054" s="233">
        <f>IF(N1054="základní",J1054,0)</f>
        <v>0</v>
      </c>
      <c r="BF1054" s="233">
        <f>IF(N1054="snížená",J1054,0)</f>
        <v>0</v>
      </c>
      <c r="BG1054" s="233">
        <f>IF(N1054="zákl. přenesená",J1054,0)</f>
        <v>0</v>
      </c>
      <c r="BH1054" s="233">
        <f>IF(N1054="sníž. přenesená",J1054,0)</f>
        <v>0</v>
      </c>
      <c r="BI1054" s="233">
        <f>IF(N1054="nulová",J1054,0)</f>
        <v>0</v>
      </c>
      <c r="BJ1054" s="17" t="s">
        <v>153</v>
      </c>
      <c r="BK1054" s="233">
        <f>ROUND(I1054*H1054,2)</f>
        <v>0</v>
      </c>
      <c r="BL1054" s="17" t="s">
        <v>198</v>
      </c>
      <c r="BM1054" s="232" t="s">
        <v>1293</v>
      </c>
    </row>
    <row r="1055" s="2" customFormat="1">
      <c r="A1055" s="38"/>
      <c r="B1055" s="39"/>
      <c r="C1055" s="40"/>
      <c r="D1055" s="234" t="s">
        <v>154</v>
      </c>
      <c r="E1055" s="40"/>
      <c r="F1055" s="235" t="s">
        <v>1292</v>
      </c>
      <c r="G1055" s="40"/>
      <c r="H1055" s="40"/>
      <c r="I1055" s="236"/>
      <c r="J1055" s="40"/>
      <c r="K1055" s="40"/>
      <c r="L1055" s="44"/>
      <c r="M1055" s="237"/>
      <c r="N1055" s="238"/>
      <c r="O1055" s="92"/>
      <c r="P1055" s="92"/>
      <c r="Q1055" s="92"/>
      <c r="R1055" s="92"/>
      <c r="S1055" s="92"/>
      <c r="T1055" s="93"/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T1055" s="17" t="s">
        <v>154</v>
      </c>
      <c r="AU1055" s="17" t="s">
        <v>83</v>
      </c>
    </row>
    <row r="1056" s="13" customFormat="1">
      <c r="A1056" s="13"/>
      <c r="B1056" s="239"/>
      <c r="C1056" s="240"/>
      <c r="D1056" s="234" t="s">
        <v>155</v>
      </c>
      <c r="E1056" s="241" t="s">
        <v>1</v>
      </c>
      <c r="F1056" s="242" t="s">
        <v>1294</v>
      </c>
      <c r="G1056" s="240"/>
      <c r="H1056" s="243">
        <v>345</v>
      </c>
      <c r="I1056" s="244"/>
      <c r="J1056" s="240"/>
      <c r="K1056" s="240"/>
      <c r="L1056" s="245"/>
      <c r="M1056" s="246"/>
      <c r="N1056" s="247"/>
      <c r="O1056" s="247"/>
      <c r="P1056" s="247"/>
      <c r="Q1056" s="247"/>
      <c r="R1056" s="247"/>
      <c r="S1056" s="247"/>
      <c r="T1056" s="24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9" t="s">
        <v>155</v>
      </c>
      <c r="AU1056" s="249" t="s">
        <v>83</v>
      </c>
      <c r="AV1056" s="13" t="s">
        <v>83</v>
      </c>
      <c r="AW1056" s="13" t="s">
        <v>30</v>
      </c>
      <c r="AX1056" s="13" t="s">
        <v>73</v>
      </c>
      <c r="AY1056" s="249" t="s">
        <v>147</v>
      </c>
    </row>
    <row r="1057" s="15" customFormat="1">
      <c r="A1057" s="15"/>
      <c r="B1057" s="260"/>
      <c r="C1057" s="261"/>
      <c r="D1057" s="234" t="s">
        <v>155</v>
      </c>
      <c r="E1057" s="262" t="s">
        <v>1</v>
      </c>
      <c r="F1057" s="263" t="s">
        <v>163</v>
      </c>
      <c r="G1057" s="261"/>
      <c r="H1057" s="264">
        <v>345</v>
      </c>
      <c r="I1057" s="265"/>
      <c r="J1057" s="261"/>
      <c r="K1057" s="261"/>
      <c r="L1057" s="266"/>
      <c r="M1057" s="267"/>
      <c r="N1057" s="268"/>
      <c r="O1057" s="268"/>
      <c r="P1057" s="268"/>
      <c r="Q1057" s="268"/>
      <c r="R1057" s="268"/>
      <c r="S1057" s="268"/>
      <c r="T1057" s="269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70" t="s">
        <v>155</v>
      </c>
      <c r="AU1057" s="270" t="s">
        <v>83</v>
      </c>
      <c r="AV1057" s="15" t="s">
        <v>153</v>
      </c>
      <c r="AW1057" s="15" t="s">
        <v>30</v>
      </c>
      <c r="AX1057" s="15" t="s">
        <v>81</v>
      </c>
      <c r="AY1057" s="270" t="s">
        <v>147</v>
      </c>
    </row>
    <row r="1058" s="2" customFormat="1" ht="33" customHeight="1">
      <c r="A1058" s="38"/>
      <c r="B1058" s="39"/>
      <c r="C1058" s="220" t="s">
        <v>1295</v>
      </c>
      <c r="D1058" s="220" t="s">
        <v>149</v>
      </c>
      <c r="E1058" s="221" t="s">
        <v>1296</v>
      </c>
      <c r="F1058" s="222" t="s">
        <v>1297</v>
      </c>
      <c r="G1058" s="223" t="s">
        <v>152</v>
      </c>
      <c r="H1058" s="224">
        <v>250</v>
      </c>
      <c r="I1058" s="225"/>
      <c r="J1058" s="226">
        <f>ROUND(I1058*H1058,2)</f>
        <v>0</v>
      </c>
      <c r="K1058" s="227"/>
      <c r="L1058" s="44"/>
      <c r="M1058" s="228" t="s">
        <v>1</v>
      </c>
      <c r="N1058" s="229" t="s">
        <v>40</v>
      </c>
      <c r="O1058" s="92"/>
      <c r="P1058" s="230">
        <f>O1058*H1058</f>
        <v>0</v>
      </c>
      <c r="Q1058" s="230">
        <v>0</v>
      </c>
      <c r="R1058" s="230">
        <f>Q1058*H1058</f>
        <v>0</v>
      </c>
      <c r="S1058" s="230">
        <v>0</v>
      </c>
      <c r="T1058" s="231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32" t="s">
        <v>198</v>
      </c>
      <c r="AT1058" s="232" t="s">
        <v>149</v>
      </c>
      <c r="AU1058" s="232" t="s">
        <v>83</v>
      </c>
      <c r="AY1058" s="17" t="s">
        <v>147</v>
      </c>
      <c r="BE1058" s="233">
        <f>IF(N1058="základní",J1058,0)</f>
        <v>0</v>
      </c>
      <c r="BF1058" s="233">
        <f>IF(N1058="snížená",J1058,0)</f>
        <v>0</v>
      </c>
      <c r="BG1058" s="233">
        <f>IF(N1058="zákl. přenesená",J1058,0)</f>
        <v>0</v>
      </c>
      <c r="BH1058" s="233">
        <f>IF(N1058="sníž. přenesená",J1058,0)</f>
        <v>0</v>
      </c>
      <c r="BI1058" s="233">
        <f>IF(N1058="nulová",J1058,0)</f>
        <v>0</v>
      </c>
      <c r="BJ1058" s="17" t="s">
        <v>153</v>
      </c>
      <c r="BK1058" s="233">
        <f>ROUND(I1058*H1058,2)</f>
        <v>0</v>
      </c>
      <c r="BL1058" s="17" t="s">
        <v>198</v>
      </c>
      <c r="BM1058" s="232" t="s">
        <v>1298</v>
      </c>
    </row>
    <row r="1059" s="2" customFormat="1">
      <c r="A1059" s="38"/>
      <c r="B1059" s="39"/>
      <c r="C1059" s="40"/>
      <c r="D1059" s="234" t="s">
        <v>154</v>
      </c>
      <c r="E1059" s="40"/>
      <c r="F1059" s="235" t="s">
        <v>1297</v>
      </c>
      <c r="G1059" s="40"/>
      <c r="H1059" s="40"/>
      <c r="I1059" s="236"/>
      <c r="J1059" s="40"/>
      <c r="K1059" s="40"/>
      <c r="L1059" s="44"/>
      <c r="M1059" s="237"/>
      <c r="N1059" s="238"/>
      <c r="O1059" s="92"/>
      <c r="P1059" s="92"/>
      <c r="Q1059" s="92"/>
      <c r="R1059" s="92"/>
      <c r="S1059" s="92"/>
      <c r="T1059" s="93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T1059" s="17" t="s">
        <v>154</v>
      </c>
      <c r="AU1059" s="17" t="s">
        <v>83</v>
      </c>
    </row>
    <row r="1060" s="2" customFormat="1" ht="24.15" customHeight="1">
      <c r="A1060" s="38"/>
      <c r="B1060" s="39"/>
      <c r="C1060" s="271" t="s">
        <v>1299</v>
      </c>
      <c r="D1060" s="271" t="s">
        <v>253</v>
      </c>
      <c r="E1060" s="272" t="s">
        <v>1300</v>
      </c>
      <c r="F1060" s="273" t="s">
        <v>1301</v>
      </c>
      <c r="G1060" s="274" t="s">
        <v>152</v>
      </c>
      <c r="H1060" s="275">
        <v>287.5</v>
      </c>
      <c r="I1060" s="276"/>
      <c r="J1060" s="277">
        <f>ROUND(I1060*H1060,2)</f>
        <v>0</v>
      </c>
      <c r="K1060" s="278"/>
      <c r="L1060" s="279"/>
      <c r="M1060" s="280" t="s">
        <v>1</v>
      </c>
      <c r="N1060" s="281" t="s">
        <v>40</v>
      </c>
      <c r="O1060" s="92"/>
      <c r="P1060" s="230">
        <f>O1060*H1060</f>
        <v>0</v>
      </c>
      <c r="Q1060" s="230">
        <v>0.00017000000000000001</v>
      </c>
      <c r="R1060" s="230">
        <f>Q1060*H1060</f>
        <v>0.048875000000000002</v>
      </c>
      <c r="S1060" s="230">
        <v>0</v>
      </c>
      <c r="T1060" s="231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32" t="s">
        <v>241</v>
      </c>
      <c r="AT1060" s="232" t="s">
        <v>253</v>
      </c>
      <c r="AU1060" s="232" t="s">
        <v>83</v>
      </c>
      <c r="AY1060" s="17" t="s">
        <v>147</v>
      </c>
      <c r="BE1060" s="233">
        <f>IF(N1060="základní",J1060,0)</f>
        <v>0</v>
      </c>
      <c r="BF1060" s="233">
        <f>IF(N1060="snížená",J1060,0)</f>
        <v>0</v>
      </c>
      <c r="BG1060" s="233">
        <f>IF(N1060="zákl. přenesená",J1060,0)</f>
        <v>0</v>
      </c>
      <c r="BH1060" s="233">
        <f>IF(N1060="sníž. přenesená",J1060,0)</f>
        <v>0</v>
      </c>
      <c r="BI1060" s="233">
        <f>IF(N1060="nulová",J1060,0)</f>
        <v>0</v>
      </c>
      <c r="BJ1060" s="17" t="s">
        <v>153</v>
      </c>
      <c r="BK1060" s="233">
        <f>ROUND(I1060*H1060,2)</f>
        <v>0</v>
      </c>
      <c r="BL1060" s="17" t="s">
        <v>198</v>
      </c>
      <c r="BM1060" s="232" t="s">
        <v>1302</v>
      </c>
    </row>
    <row r="1061" s="2" customFormat="1">
      <c r="A1061" s="38"/>
      <c r="B1061" s="39"/>
      <c r="C1061" s="40"/>
      <c r="D1061" s="234" t="s">
        <v>154</v>
      </c>
      <c r="E1061" s="40"/>
      <c r="F1061" s="235" t="s">
        <v>1301</v>
      </c>
      <c r="G1061" s="40"/>
      <c r="H1061" s="40"/>
      <c r="I1061" s="236"/>
      <c r="J1061" s="40"/>
      <c r="K1061" s="40"/>
      <c r="L1061" s="44"/>
      <c r="M1061" s="237"/>
      <c r="N1061" s="238"/>
      <c r="O1061" s="92"/>
      <c r="P1061" s="92"/>
      <c r="Q1061" s="92"/>
      <c r="R1061" s="92"/>
      <c r="S1061" s="92"/>
      <c r="T1061" s="93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154</v>
      </c>
      <c r="AU1061" s="17" t="s">
        <v>83</v>
      </c>
    </row>
    <row r="1062" s="13" customFormat="1">
      <c r="A1062" s="13"/>
      <c r="B1062" s="239"/>
      <c r="C1062" s="240"/>
      <c r="D1062" s="234" t="s">
        <v>155</v>
      </c>
      <c r="E1062" s="241" t="s">
        <v>1</v>
      </c>
      <c r="F1062" s="242" t="s">
        <v>1303</v>
      </c>
      <c r="G1062" s="240"/>
      <c r="H1062" s="243">
        <v>287.5</v>
      </c>
      <c r="I1062" s="244"/>
      <c r="J1062" s="240"/>
      <c r="K1062" s="240"/>
      <c r="L1062" s="245"/>
      <c r="M1062" s="246"/>
      <c r="N1062" s="247"/>
      <c r="O1062" s="247"/>
      <c r="P1062" s="247"/>
      <c r="Q1062" s="247"/>
      <c r="R1062" s="247"/>
      <c r="S1062" s="247"/>
      <c r="T1062" s="24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9" t="s">
        <v>155</v>
      </c>
      <c r="AU1062" s="249" t="s">
        <v>83</v>
      </c>
      <c r="AV1062" s="13" t="s">
        <v>83</v>
      </c>
      <c r="AW1062" s="13" t="s">
        <v>30</v>
      </c>
      <c r="AX1062" s="13" t="s">
        <v>73</v>
      </c>
      <c r="AY1062" s="249" t="s">
        <v>147</v>
      </c>
    </row>
    <row r="1063" s="15" customFormat="1">
      <c r="A1063" s="15"/>
      <c r="B1063" s="260"/>
      <c r="C1063" s="261"/>
      <c r="D1063" s="234" t="s">
        <v>155</v>
      </c>
      <c r="E1063" s="262" t="s">
        <v>1</v>
      </c>
      <c r="F1063" s="263" t="s">
        <v>163</v>
      </c>
      <c r="G1063" s="261"/>
      <c r="H1063" s="264">
        <v>287.5</v>
      </c>
      <c r="I1063" s="265"/>
      <c r="J1063" s="261"/>
      <c r="K1063" s="261"/>
      <c r="L1063" s="266"/>
      <c r="M1063" s="267"/>
      <c r="N1063" s="268"/>
      <c r="O1063" s="268"/>
      <c r="P1063" s="268"/>
      <c r="Q1063" s="268"/>
      <c r="R1063" s="268"/>
      <c r="S1063" s="268"/>
      <c r="T1063" s="269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T1063" s="270" t="s">
        <v>155</v>
      </c>
      <c r="AU1063" s="270" t="s">
        <v>83</v>
      </c>
      <c r="AV1063" s="15" t="s">
        <v>153</v>
      </c>
      <c r="AW1063" s="15" t="s">
        <v>30</v>
      </c>
      <c r="AX1063" s="15" t="s">
        <v>81</v>
      </c>
      <c r="AY1063" s="270" t="s">
        <v>147</v>
      </c>
    </row>
    <row r="1064" s="2" customFormat="1" ht="24.15" customHeight="1">
      <c r="A1064" s="38"/>
      <c r="B1064" s="39"/>
      <c r="C1064" s="220" t="s">
        <v>1304</v>
      </c>
      <c r="D1064" s="220" t="s">
        <v>149</v>
      </c>
      <c r="E1064" s="221" t="s">
        <v>1305</v>
      </c>
      <c r="F1064" s="222" t="s">
        <v>1306</v>
      </c>
      <c r="G1064" s="223" t="s">
        <v>152</v>
      </c>
      <c r="H1064" s="224">
        <v>30</v>
      </c>
      <c r="I1064" s="225"/>
      <c r="J1064" s="226">
        <f>ROUND(I1064*H1064,2)</f>
        <v>0</v>
      </c>
      <c r="K1064" s="227"/>
      <c r="L1064" s="44"/>
      <c r="M1064" s="228" t="s">
        <v>1</v>
      </c>
      <c r="N1064" s="229" t="s">
        <v>40</v>
      </c>
      <c r="O1064" s="92"/>
      <c r="P1064" s="230">
        <f>O1064*H1064</f>
        <v>0</v>
      </c>
      <c r="Q1064" s="230">
        <v>0</v>
      </c>
      <c r="R1064" s="230">
        <f>Q1064*H1064</f>
        <v>0</v>
      </c>
      <c r="S1064" s="230">
        <v>0</v>
      </c>
      <c r="T1064" s="231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32" t="s">
        <v>198</v>
      </c>
      <c r="AT1064" s="232" t="s">
        <v>149</v>
      </c>
      <c r="AU1064" s="232" t="s">
        <v>83</v>
      </c>
      <c r="AY1064" s="17" t="s">
        <v>147</v>
      </c>
      <c r="BE1064" s="233">
        <f>IF(N1064="základní",J1064,0)</f>
        <v>0</v>
      </c>
      <c r="BF1064" s="233">
        <f>IF(N1064="snížená",J1064,0)</f>
        <v>0</v>
      </c>
      <c r="BG1064" s="233">
        <f>IF(N1064="zákl. přenesená",J1064,0)</f>
        <v>0</v>
      </c>
      <c r="BH1064" s="233">
        <f>IF(N1064="sníž. přenesená",J1064,0)</f>
        <v>0</v>
      </c>
      <c r="BI1064" s="233">
        <f>IF(N1064="nulová",J1064,0)</f>
        <v>0</v>
      </c>
      <c r="BJ1064" s="17" t="s">
        <v>153</v>
      </c>
      <c r="BK1064" s="233">
        <f>ROUND(I1064*H1064,2)</f>
        <v>0</v>
      </c>
      <c r="BL1064" s="17" t="s">
        <v>198</v>
      </c>
      <c r="BM1064" s="232" t="s">
        <v>1307</v>
      </c>
    </row>
    <row r="1065" s="2" customFormat="1">
      <c r="A1065" s="38"/>
      <c r="B1065" s="39"/>
      <c r="C1065" s="40"/>
      <c r="D1065" s="234" t="s">
        <v>154</v>
      </c>
      <c r="E1065" s="40"/>
      <c r="F1065" s="235" t="s">
        <v>1306</v>
      </c>
      <c r="G1065" s="40"/>
      <c r="H1065" s="40"/>
      <c r="I1065" s="236"/>
      <c r="J1065" s="40"/>
      <c r="K1065" s="40"/>
      <c r="L1065" s="44"/>
      <c r="M1065" s="237"/>
      <c r="N1065" s="238"/>
      <c r="O1065" s="92"/>
      <c r="P1065" s="92"/>
      <c r="Q1065" s="92"/>
      <c r="R1065" s="92"/>
      <c r="S1065" s="92"/>
      <c r="T1065" s="93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T1065" s="17" t="s">
        <v>154</v>
      </c>
      <c r="AU1065" s="17" t="s">
        <v>83</v>
      </c>
    </row>
    <row r="1066" s="13" customFormat="1">
      <c r="A1066" s="13"/>
      <c r="B1066" s="239"/>
      <c r="C1066" s="240"/>
      <c r="D1066" s="234" t="s">
        <v>155</v>
      </c>
      <c r="E1066" s="241" t="s">
        <v>1</v>
      </c>
      <c r="F1066" s="242" t="s">
        <v>1308</v>
      </c>
      <c r="G1066" s="240"/>
      <c r="H1066" s="243">
        <v>30</v>
      </c>
      <c r="I1066" s="244"/>
      <c r="J1066" s="240"/>
      <c r="K1066" s="240"/>
      <c r="L1066" s="245"/>
      <c r="M1066" s="246"/>
      <c r="N1066" s="247"/>
      <c r="O1066" s="247"/>
      <c r="P1066" s="247"/>
      <c r="Q1066" s="247"/>
      <c r="R1066" s="247"/>
      <c r="S1066" s="247"/>
      <c r="T1066" s="24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9" t="s">
        <v>155</v>
      </c>
      <c r="AU1066" s="249" t="s">
        <v>83</v>
      </c>
      <c r="AV1066" s="13" t="s">
        <v>83</v>
      </c>
      <c r="AW1066" s="13" t="s">
        <v>30</v>
      </c>
      <c r="AX1066" s="13" t="s">
        <v>73</v>
      </c>
      <c r="AY1066" s="249" t="s">
        <v>147</v>
      </c>
    </row>
    <row r="1067" s="15" customFormat="1">
      <c r="A1067" s="15"/>
      <c r="B1067" s="260"/>
      <c r="C1067" s="261"/>
      <c r="D1067" s="234" t="s">
        <v>155</v>
      </c>
      <c r="E1067" s="262" t="s">
        <v>1</v>
      </c>
      <c r="F1067" s="263" t="s">
        <v>163</v>
      </c>
      <c r="G1067" s="261"/>
      <c r="H1067" s="264">
        <v>30</v>
      </c>
      <c r="I1067" s="265"/>
      <c r="J1067" s="261"/>
      <c r="K1067" s="261"/>
      <c r="L1067" s="266"/>
      <c r="M1067" s="267"/>
      <c r="N1067" s="268"/>
      <c r="O1067" s="268"/>
      <c r="P1067" s="268"/>
      <c r="Q1067" s="268"/>
      <c r="R1067" s="268"/>
      <c r="S1067" s="268"/>
      <c r="T1067" s="269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70" t="s">
        <v>155</v>
      </c>
      <c r="AU1067" s="270" t="s">
        <v>83</v>
      </c>
      <c r="AV1067" s="15" t="s">
        <v>153</v>
      </c>
      <c r="AW1067" s="15" t="s">
        <v>30</v>
      </c>
      <c r="AX1067" s="15" t="s">
        <v>81</v>
      </c>
      <c r="AY1067" s="270" t="s">
        <v>147</v>
      </c>
    </row>
    <row r="1068" s="2" customFormat="1" ht="24.15" customHeight="1">
      <c r="A1068" s="38"/>
      <c r="B1068" s="39"/>
      <c r="C1068" s="271" t="s">
        <v>1309</v>
      </c>
      <c r="D1068" s="271" t="s">
        <v>253</v>
      </c>
      <c r="E1068" s="272" t="s">
        <v>1310</v>
      </c>
      <c r="F1068" s="273" t="s">
        <v>1311</v>
      </c>
      <c r="G1068" s="274" t="s">
        <v>152</v>
      </c>
      <c r="H1068" s="275">
        <v>34.5</v>
      </c>
      <c r="I1068" s="276"/>
      <c r="J1068" s="277">
        <f>ROUND(I1068*H1068,2)</f>
        <v>0</v>
      </c>
      <c r="K1068" s="278"/>
      <c r="L1068" s="279"/>
      <c r="M1068" s="280" t="s">
        <v>1</v>
      </c>
      <c r="N1068" s="281" t="s">
        <v>40</v>
      </c>
      <c r="O1068" s="92"/>
      <c r="P1068" s="230">
        <f>O1068*H1068</f>
        <v>0</v>
      </c>
      <c r="Q1068" s="230">
        <v>0.00089999999999999998</v>
      </c>
      <c r="R1068" s="230">
        <f>Q1068*H1068</f>
        <v>0.031049999999999998</v>
      </c>
      <c r="S1068" s="230">
        <v>0</v>
      </c>
      <c r="T1068" s="231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32" t="s">
        <v>241</v>
      </c>
      <c r="AT1068" s="232" t="s">
        <v>253</v>
      </c>
      <c r="AU1068" s="232" t="s">
        <v>83</v>
      </c>
      <c r="AY1068" s="17" t="s">
        <v>147</v>
      </c>
      <c r="BE1068" s="233">
        <f>IF(N1068="základní",J1068,0)</f>
        <v>0</v>
      </c>
      <c r="BF1068" s="233">
        <f>IF(N1068="snížená",J1068,0)</f>
        <v>0</v>
      </c>
      <c r="BG1068" s="233">
        <f>IF(N1068="zákl. přenesená",J1068,0)</f>
        <v>0</v>
      </c>
      <c r="BH1068" s="233">
        <f>IF(N1068="sníž. přenesená",J1068,0)</f>
        <v>0</v>
      </c>
      <c r="BI1068" s="233">
        <f>IF(N1068="nulová",J1068,0)</f>
        <v>0</v>
      </c>
      <c r="BJ1068" s="17" t="s">
        <v>153</v>
      </c>
      <c r="BK1068" s="233">
        <f>ROUND(I1068*H1068,2)</f>
        <v>0</v>
      </c>
      <c r="BL1068" s="17" t="s">
        <v>198</v>
      </c>
      <c r="BM1068" s="232" t="s">
        <v>1312</v>
      </c>
    </row>
    <row r="1069" s="2" customFormat="1">
      <c r="A1069" s="38"/>
      <c r="B1069" s="39"/>
      <c r="C1069" s="40"/>
      <c r="D1069" s="234" t="s">
        <v>154</v>
      </c>
      <c r="E1069" s="40"/>
      <c r="F1069" s="235" t="s">
        <v>1311</v>
      </c>
      <c r="G1069" s="40"/>
      <c r="H1069" s="40"/>
      <c r="I1069" s="236"/>
      <c r="J1069" s="40"/>
      <c r="K1069" s="40"/>
      <c r="L1069" s="44"/>
      <c r="M1069" s="237"/>
      <c r="N1069" s="238"/>
      <c r="O1069" s="92"/>
      <c r="P1069" s="92"/>
      <c r="Q1069" s="92"/>
      <c r="R1069" s="92"/>
      <c r="S1069" s="92"/>
      <c r="T1069" s="93"/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T1069" s="17" t="s">
        <v>154</v>
      </c>
      <c r="AU1069" s="17" t="s">
        <v>83</v>
      </c>
    </row>
    <row r="1070" s="13" customFormat="1">
      <c r="A1070" s="13"/>
      <c r="B1070" s="239"/>
      <c r="C1070" s="240"/>
      <c r="D1070" s="234" t="s">
        <v>155</v>
      </c>
      <c r="E1070" s="241" t="s">
        <v>1</v>
      </c>
      <c r="F1070" s="242" t="s">
        <v>1313</v>
      </c>
      <c r="G1070" s="240"/>
      <c r="H1070" s="243">
        <v>34.5</v>
      </c>
      <c r="I1070" s="244"/>
      <c r="J1070" s="240"/>
      <c r="K1070" s="240"/>
      <c r="L1070" s="245"/>
      <c r="M1070" s="246"/>
      <c r="N1070" s="247"/>
      <c r="O1070" s="247"/>
      <c r="P1070" s="247"/>
      <c r="Q1070" s="247"/>
      <c r="R1070" s="247"/>
      <c r="S1070" s="247"/>
      <c r="T1070" s="24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9" t="s">
        <v>155</v>
      </c>
      <c r="AU1070" s="249" t="s">
        <v>83</v>
      </c>
      <c r="AV1070" s="13" t="s">
        <v>83</v>
      </c>
      <c r="AW1070" s="13" t="s">
        <v>30</v>
      </c>
      <c r="AX1070" s="13" t="s">
        <v>73</v>
      </c>
      <c r="AY1070" s="249" t="s">
        <v>147</v>
      </c>
    </row>
    <row r="1071" s="15" customFormat="1">
      <c r="A1071" s="15"/>
      <c r="B1071" s="260"/>
      <c r="C1071" s="261"/>
      <c r="D1071" s="234" t="s">
        <v>155</v>
      </c>
      <c r="E1071" s="262" t="s">
        <v>1</v>
      </c>
      <c r="F1071" s="263" t="s">
        <v>163</v>
      </c>
      <c r="G1071" s="261"/>
      <c r="H1071" s="264">
        <v>34.5</v>
      </c>
      <c r="I1071" s="265"/>
      <c r="J1071" s="261"/>
      <c r="K1071" s="261"/>
      <c r="L1071" s="266"/>
      <c r="M1071" s="267"/>
      <c r="N1071" s="268"/>
      <c r="O1071" s="268"/>
      <c r="P1071" s="268"/>
      <c r="Q1071" s="268"/>
      <c r="R1071" s="268"/>
      <c r="S1071" s="268"/>
      <c r="T1071" s="269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T1071" s="270" t="s">
        <v>155</v>
      </c>
      <c r="AU1071" s="270" t="s">
        <v>83</v>
      </c>
      <c r="AV1071" s="15" t="s">
        <v>153</v>
      </c>
      <c r="AW1071" s="15" t="s">
        <v>30</v>
      </c>
      <c r="AX1071" s="15" t="s">
        <v>81</v>
      </c>
      <c r="AY1071" s="270" t="s">
        <v>147</v>
      </c>
    </row>
    <row r="1072" s="2" customFormat="1" ht="24.15" customHeight="1">
      <c r="A1072" s="38"/>
      <c r="B1072" s="39"/>
      <c r="C1072" s="220" t="s">
        <v>1314</v>
      </c>
      <c r="D1072" s="220" t="s">
        <v>149</v>
      </c>
      <c r="E1072" s="221" t="s">
        <v>1315</v>
      </c>
      <c r="F1072" s="222" t="s">
        <v>1316</v>
      </c>
      <c r="G1072" s="223" t="s">
        <v>298</v>
      </c>
      <c r="H1072" s="224">
        <v>2</v>
      </c>
      <c r="I1072" s="225"/>
      <c r="J1072" s="226">
        <f>ROUND(I1072*H1072,2)</f>
        <v>0</v>
      </c>
      <c r="K1072" s="227"/>
      <c r="L1072" s="44"/>
      <c r="M1072" s="228" t="s">
        <v>1</v>
      </c>
      <c r="N1072" s="229" t="s">
        <v>40</v>
      </c>
      <c r="O1072" s="92"/>
      <c r="P1072" s="230">
        <f>O1072*H1072</f>
        <v>0</v>
      </c>
      <c r="Q1072" s="230">
        <v>0</v>
      </c>
      <c r="R1072" s="230">
        <f>Q1072*H1072</f>
        <v>0</v>
      </c>
      <c r="S1072" s="230">
        <v>0</v>
      </c>
      <c r="T1072" s="231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32" t="s">
        <v>198</v>
      </c>
      <c r="AT1072" s="232" t="s">
        <v>149</v>
      </c>
      <c r="AU1072" s="232" t="s">
        <v>83</v>
      </c>
      <c r="AY1072" s="17" t="s">
        <v>147</v>
      </c>
      <c r="BE1072" s="233">
        <f>IF(N1072="základní",J1072,0)</f>
        <v>0</v>
      </c>
      <c r="BF1072" s="233">
        <f>IF(N1072="snížená",J1072,0)</f>
        <v>0</v>
      </c>
      <c r="BG1072" s="233">
        <f>IF(N1072="zákl. přenesená",J1072,0)</f>
        <v>0</v>
      </c>
      <c r="BH1072" s="233">
        <f>IF(N1072="sníž. přenesená",J1072,0)</f>
        <v>0</v>
      </c>
      <c r="BI1072" s="233">
        <f>IF(N1072="nulová",J1072,0)</f>
        <v>0</v>
      </c>
      <c r="BJ1072" s="17" t="s">
        <v>153</v>
      </c>
      <c r="BK1072" s="233">
        <f>ROUND(I1072*H1072,2)</f>
        <v>0</v>
      </c>
      <c r="BL1072" s="17" t="s">
        <v>198</v>
      </c>
      <c r="BM1072" s="232" t="s">
        <v>1317</v>
      </c>
    </row>
    <row r="1073" s="2" customFormat="1">
      <c r="A1073" s="38"/>
      <c r="B1073" s="39"/>
      <c r="C1073" s="40"/>
      <c r="D1073" s="234" t="s">
        <v>154</v>
      </c>
      <c r="E1073" s="40"/>
      <c r="F1073" s="235" t="s">
        <v>1316</v>
      </c>
      <c r="G1073" s="40"/>
      <c r="H1073" s="40"/>
      <c r="I1073" s="236"/>
      <c r="J1073" s="40"/>
      <c r="K1073" s="40"/>
      <c r="L1073" s="44"/>
      <c r="M1073" s="237"/>
      <c r="N1073" s="238"/>
      <c r="O1073" s="92"/>
      <c r="P1073" s="92"/>
      <c r="Q1073" s="92"/>
      <c r="R1073" s="92"/>
      <c r="S1073" s="92"/>
      <c r="T1073" s="93"/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T1073" s="17" t="s">
        <v>154</v>
      </c>
      <c r="AU1073" s="17" t="s">
        <v>83</v>
      </c>
    </row>
    <row r="1074" s="2" customFormat="1" ht="62.7" customHeight="1">
      <c r="A1074" s="38"/>
      <c r="B1074" s="39"/>
      <c r="C1074" s="271" t="s">
        <v>732</v>
      </c>
      <c r="D1074" s="271" t="s">
        <v>253</v>
      </c>
      <c r="E1074" s="272" t="s">
        <v>1318</v>
      </c>
      <c r="F1074" s="273" t="s">
        <v>1319</v>
      </c>
      <c r="G1074" s="274" t="s">
        <v>298</v>
      </c>
      <c r="H1074" s="275">
        <v>1</v>
      </c>
      <c r="I1074" s="276"/>
      <c r="J1074" s="277">
        <f>ROUND(I1074*H1074,2)</f>
        <v>0</v>
      </c>
      <c r="K1074" s="278"/>
      <c r="L1074" s="279"/>
      <c r="M1074" s="280" t="s">
        <v>1</v>
      </c>
      <c r="N1074" s="281" t="s">
        <v>40</v>
      </c>
      <c r="O1074" s="92"/>
      <c r="P1074" s="230">
        <f>O1074*H1074</f>
        <v>0</v>
      </c>
      <c r="Q1074" s="230">
        <v>0.0089999999999999993</v>
      </c>
      <c r="R1074" s="230">
        <f>Q1074*H1074</f>
        <v>0.0089999999999999993</v>
      </c>
      <c r="S1074" s="230">
        <v>0</v>
      </c>
      <c r="T1074" s="231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32" t="s">
        <v>241</v>
      </c>
      <c r="AT1074" s="232" t="s">
        <v>253</v>
      </c>
      <c r="AU1074" s="232" t="s">
        <v>83</v>
      </c>
      <c r="AY1074" s="17" t="s">
        <v>147</v>
      </c>
      <c r="BE1074" s="233">
        <f>IF(N1074="základní",J1074,0)</f>
        <v>0</v>
      </c>
      <c r="BF1074" s="233">
        <f>IF(N1074="snížená",J1074,0)</f>
        <v>0</v>
      </c>
      <c r="BG1074" s="233">
        <f>IF(N1074="zákl. přenesená",J1074,0)</f>
        <v>0</v>
      </c>
      <c r="BH1074" s="233">
        <f>IF(N1074="sníž. přenesená",J1074,0)</f>
        <v>0</v>
      </c>
      <c r="BI1074" s="233">
        <f>IF(N1074="nulová",J1074,0)</f>
        <v>0</v>
      </c>
      <c r="BJ1074" s="17" t="s">
        <v>153</v>
      </c>
      <c r="BK1074" s="233">
        <f>ROUND(I1074*H1074,2)</f>
        <v>0</v>
      </c>
      <c r="BL1074" s="17" t="s">
        <v>198</v>
      </c>
      <c r="BM1074" s="232" t="s">
        <v>1320</v>
      </c>
    </row>
    <row r="1075" s="2" customFormat="1">
      <c r="A1075" s="38"/>
      <c r="B1075" s="39"/>
      <c r="C1075" s="40"/>
      <c r="D1075" s="234" t="s">
        <v>154</v>
      </c>
      <c r="E1075" s="40"/>
      <c r="F1075" s="235" t="s">
        <v>1319</v>
      </c>
      <c r="G1075" s="40"/>
      <c r="H1075" s="40"/>
      <c r="I1075" s="236"/>
      <c r="J1075" s="40"/>
      <c r="K1075" s="40"/>
      <c r="L1075" s="44"/>
      <c r="M1075" s="237"/>
      <c r="N1075" s="238"/>
      <c r="O1075" s="92"/>
      <c r="P1075" s="92"/>
      <c r="Q1075" s="92"/>
      <c r="R1075" s="92"/>
      <c r="S1075" s="92"/>
      <c r="T1075" s="93"/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T1075" s="17" t="s">
        <v>154</v>
      </c>
      <c r="AU1075" s="17" t="s">
        <v>83</v>
      </c>
    </row>
    <row r="1076" s="2" customFormat="1" ht="16.5" customHeight="1">
      <c r="A1076" s="38"/>
      <c r="B1076" s="39"/>
      <c r="C1076" s="271" t="s">
        <v>1321</v>
      </c>
      <c r="D1076" s="271" t="s">
        <v>253</v>
      </c>
      <c r="E1076" s="272" t="s">
        <v>1322</v>
      </c>
      <c r="F1076" s="273" t="s">
        <v>1323</v>
      </c>
      <c r="G1076" s="274" t="s">
        <v>298</v>
      </c>
      <c r="H1076" s="275">
        <v>1</v>
      </c>
      <c r="I1076" s="276"/>
      <c r="J1076" s="277">
        <f>ROUND(I1076*H1076,2)</f>
        <v>0</v>
      </c>
      <c r="K1076" s="278"/>
      <c r="L1076" s="279"/>
      <c r="M1076" s="280" t="s">
        <v>1</v>
      </c>
      <c r="N1076" s="281" t="s">
        <v>40</v>
      </c>
      <c r="O1076" s="92"/>
      <c r="P1076" s="230">
        <f>O1076*H1076</f>
        <v>0</v>
      </c>
      <c r="Q1076" s="230">
        <v>0</v>
      </c>
      <c r="R1076" s="230">
        <f>Q1076*H1076</f>
        <v>0</v>
      </c>
      <c r="S1076" s="230">
        <v>0</v>
      </c>
      <c r="T1076" s="231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32" t="s">
        <v>241</v>
      </c>
      <c r="AT1076" s="232" t="s">
        <v>253</v>
      </c>
      <c r="AU1076" s="232" t="s">
        <v>83</v>
      </c>
      <c r="AY1076" s="17" t="s">
        <v>147</v>
      </c>
      <c r="BE1076" s="233">
        <f>IF(N1076="základní",J1076,0)</f>
        <v>0</v>
      </c>
      <c r="BF1076" s="233">
        <f>IF(N1076="snížená",J1076,0)</f>
        <v>0</v>
      </c>
      <c r="BG1076" s="233">
        <f>IF(N1076="zákl. přenesená",J1076,0)</f>
        <v>0</v>
      </c>
      <c r="BH1076" s="233">
        <f>IF(N1076="sníž. přenesená",J1076,0)</f>
        <v>0</v>
      </c>
      <c r="BI1076" s="233">
        <f>IF(N1076="nulová",J1076,0)</f>
        <v>0</v>
      </c>
      <c r="BJ1076" s="17" t="s">
        <v>153</v>
      </c>
      <c r="BK1076" s="233">
        <f>ROUND(I1076*H1076,2)</f>
        <v>0</v>
      </c>
      <c r="BL1076" s="17" t="s">
        <v>198</v>
      </c>
      <c r="BM1076" s="232" t="s">
        <v>1324</v>
      </c>
    </row>
    <row r="1077" s="2" customFormat="1">
      <c r="A1077" s="38"/>
      <c r="B1077" s="39"/>
      <c r="C1077" s="40"/>
      <c r="D1077" s="234" t="s">
        <v>154</v>
      </c>
      <c r="E1077" s="40"/>
      <c r="F1077" s="235" t="s">
        <v>1323</v>
      </c>
      <c r="G1077" s="40"/>
      <c r="H1077" s="40"/>
      <c r="I1077" s="236"/>
      <c r="J1077" s="40"/>
      <c r="K1077" s="40"/>
      <c r="L1077" s="44"/>
      <c r="M1077" s="237"/>
      <c r="N1077" s="238"/>
      <c r="O1077" s="92"/>
      <c r="P1077" s="92"/>
      <c r="Q1077" s="92"/>
      <c r="R1077" s="92"/>
      <c r="S1077" s="92"/>
      <c r="T1077" s="93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T1077" s="17" t="s">
        <v>154</v>
      </c>
      <c r="AU1077" s="17" t="s">
        <v>83</v>
      </c>
    </row>
    <row r="1078" s="2" customFormat="1" ht="24.15" customHeight="1">
      <c r="A1078" s="38"/>
      <c r="B1078" s="39"/>
      <c r="C1078" s="220" t="s">
        <v>735</v>
      </c>
      <c r="D1078" s="220" t="s">
        <v>149</v>
      </c>
      <c r="E1078" s="221" t="s">
        <v>1325</v>
      </c>
      <c r="F1078" s="222" t="s">
        <v>1326</v>
      </c>
      <c r="G1078" s="223" t="s">
        <v>298</v>
      </c>
      <c r="H1078" s="224">
        <v>4</v>
      </c>
      <c r="I1078" s="225"/>
      <c r="J1078" s="226">
        <f>ROUND(I1078*H1078,2)</f>
        <v>0</v>
      </c>
      <c r="K1078" s="227"/>
      <c r="L1078" s="44"/>
      <c r="M1078" s="228" t="s">
        <v>1</v>
      </c>
      <c r="N1078" s="229" t="s">
        <v>40</v>
      </c>
      <c r="O1078" s="92"/>
      <c r="P1078" s="230">
        <f>O1078*H1078</f>
        <v>0</v>
      </c>
      <c r="Q1078" s="230">
        <v>0</v>
      </c>
      <c r="R1078" s="230">
        <f>Q1078*H1078</f>
        <v>0</v>
      </c>
      <c r="S1078" s="230">
        <v>0.02</v>
      </c>
      <c r="T1078" s="231">
        <f>S1078*H1078</f>
        <v>0.080000000000000002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32" t="s">
        <v>198</v>
      </c>
      <c r="AT1078" s="232" t="s">
        <v>149</v>
      </c>
      <c r="AU1078" s="232" t="s">
        <v>83</v>
      </c>
      <c r="AY1078" s="17" t="s">
        <v>147</v>
      </c>
      <c r="BE1078" s="233">
        <f>IF(N1078="základní",J1078,0)</f>
        <v>0</v>
      </c>
      <c r="BF1078" s="233">
        <f>IF(N1078="snížená",J1078,0)</f>
        <v>0</v>
      </c>
      <c r="BG1078" s="233">
        <f>IF(N1078="zákl. přenesená",J1078,0)</f>
        <v>0</v>
      </c>
      <c r="BH1078" s="233">
        <f>IF(N1078="sníž. přenesená",J1078,0)</f>
        <v>0</v>
      </c>
      <c r="BI1078" s="233">
        <f>IF(N1078="nulová",J1078,0)</f>
        <v>0</v>
      </c>
      <c r="BJ1078" s="17" t="s">
        <v>153</v>
      </c>
      <c r="BK1078" s="233">
        <f>ROUND(I1078*H1078,2)</f>
        <v>0</v>
      </c>
      <c r="BL1078" s="17" t="s">
        <v>198</v>
      </c>
      <c r="BM1078" s="232" t="s">
        <v>1327</v>
      </c>
    </row>
    <row r="1079" s="2" customFormat="1">
      <c r="A1079" s="38"/>
      <c r="B1079" s="39"/>
      <c r="C1079" s="40"/>
      <c r="D1079" s="234" t="s">
        <v>154</v>
      </c>
      <c r="E1079" s="40"/>
      <c r="F1079" s="235" t="s">
        <v>1326</v>
      </c>
      <c r="G1079" s="40"/>
      <c r="H1079" s="40"/>
      <c r="I1079" s="236"/>
      <c r="J1079" s="40"/>
      <c r="K1079" s="40"/>
      <c r="L1079" s="44"/>
      <c r="M1079" s="237"/>
      <c r="N1079" s="238"/>
      <c r="O1079" s="92"/>
      <c r="P1079" s="92"/>
      <c r="Q1079" s="92"/>
      <c r="R1079" s="92"/>
      <c r="S1079" s="92"/>
      <c r="T1079" s="93"/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T1079" s="17" t="s">
        <v>154</v>
      </c>
      <c r="AU1079" s="17" t="s">
        <v>83</v>
      </c>
    </row>
    <row r="1080" s="2" customFormat="1" ht="24.15" customHeight="1">
      <c r="A1080" s="38"/>
      <c r="B1080" s="39"/>
      <c r="C1080" s="220" t="s">
        <v>1328</v>
      </c>
      <c r="D1080" s="220" t="s">
        <v>149</v>
      </c>
      <c r="E1080" s="221" t="s">
        <v>1329</v>
      </c>
      <c r="F1080" s="222" t="s">
        <v>1330</v>
      </c>
      <c r="G1080" s="223" t="s">
        <v>298</v>
      </c>
      <c r="H1080" s="224">
        <v>4</v>
      </c>
      <c r="I1080" s="225"/>
      <c r="J1080" s="226">
        <f>ROUND(I1080*H1080,2)</f>
        <v>0</v>
      </c>
      <c r="K1080" s="227"/>
      <c r="L1080" s="44"/>
      <c r="M1080" s="228" t="s">
        <v>1</v>
      </c>
      <c r="N1080" s="229" t="s">
        <v>40</v>
      </c>
      <c r="O1080" s="92"/>
      <c r="P1080" s="230">
        <f>O1080*H1080</f>
        <v>0</v>
      </c>
      <c r="Q1080" s="230">
        <v>0</v>
      </c>
      <c r="R1080" s="230">
        <f>Q1080*H1080</f>
        <v>0</v>
      </c>
      <c r="S1080" s="230">
        <v>0</v>
      </c>
      <c r="T1080" s="231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32" t="s">
        <v>198</v>
      </c>
      <c r="AT1080" s="232" t="s">
        <v>149</v>
      </c>
      <c r="AU1080" s="232" t="s">
        <v>83</v>
      </c>
      <c r="AY1080" s="17" t="s">
        <v>147</v>
      </c>
      <c r="BE1080" s="233">
        <f>IF(N1080="základní",J1080,0)</f>
        <v>0</v>
      </c>
      <c r="BF1080" s="233">
        <f>IF(N1080="snížená",J1080,0)</f>
        <v>0</v>
      </c>
      <c r="BG1080" s="233">
        <f>IF(N1080="zákl. přenesená",J1080,0)</f>
        <v>0</v>
      </c>
      <c r="BH1080" s="233">
        <f>IF(N1080="sníž. přenesená",J1080,0)</f>
        <v>0</v>
      </c>
      <c r="BI1080" s="233">
        <f>IF(N1080="nulová",J1080,0)</f>
        <v>0</v>
      </c>
      <c r="BJ1080" s="17" t="s">
        <v>153</v>
      </c>
      <c r="BK1080" s="233">
        <f>ROUND(I1080*H1080,2)</f>
        <v>0</v>
      </c>
      <c r="BL1080" s="17" t="s">
        <v>198</v>
      </c>
      <c r="BM1080" s="232" t="s">
        <v>1331</v>
      </c>
    </row>
    <row r="1081" s="2" customFormat="1">
      <c r="A1081" s="38"/>
      <c r="B1081" s="39"/>
      <c r="C1081" s="40"/>
      <c r="D1081" s="234" t="s">
        <v>154</v>
      </c>
      <c r="E1081" s="40"/>
      <c r="F1081" s="235" t="s">
        <v>1330</v>
      </c>
      <c r="G1081" s="40"/>
      <c r="H1081" s="40"/>
      <c r="I1081" s="236"/>
      <c r="J1081" s="40"/>
      <c r="K1081" s="40"/>
      <c r="L1081" s="44"/>
      <c r="M1081" s="237"/>
      <c r="N1081" s="238"/>
      <c r="O1081" s="92"/>
      <c r="P1081" s="92"/>
      <c r="Q1081" s="92"/>
      <c r="R1081" s="92"/>
      <c r="S1081" s="92"/>
      <c r="T1081" s="93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T1081" s="17" t="s">
        <v>154</v>
      </c>
      <c r="AU1081" s="17" t="s">
        <v>83</v>
      </c>
    </row>
    <row r="1082" s="2" customFormat="1" ht="24.15" customHeight="1">
      <c r="A1082" s="38"/>
      <c r="B1082" s="39"/>
      <c r="C1082" s="271" t="s">
        <v>739</v>
      </c>
      <c r="D1082" s="271" t="s">
        <v>253</v>
      </c>
      <c r="E1082" s="272" t="s">
        <v>1332</v>
      </c>
      <c r="F1082" s="273" t="s">
        <v>1333</v>
      </c>
      <c r="G1082" s="274" t="s">
        <v>298</v>
      </c>
      <c r="H1082" s="275">
        <v>4</v>
      </c>
      <c r="I1082" s="276"/>
      <c r="J1082" s="277">
        <f>ROUND(I1082*H1082,2)</f>
        <v>0</v>
      </c>
      <c r="K1082" s="278"/>
      <c r="L1082" s="279"/>
      <c r="M1082" s="280" t="s">
        <v>1</v>
      </c>
      <c r="N1082" s="281" t="s">
        <v>40</v>
      </c>
      <c r="O1082" s="92"/>
      <c r="P1082" s="230">
        <f>O1082*H1082</f>
        <v>0</v>
      </c>
      <c r="Q1082" s="230">
        <v>4.0000000000000003E-05</v>
      </c>
      <c r="R1082" s="230">
        <f>Q1082*H1082</f>
        <v>0.00016000000000000001</v>
      </c>
      <c r="S1082" s="230">
        <v>0</v>
      </c>
      <c r="T1082" s="231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32" t="s">
        <v>241</v>
      </c>
      <c r="AT1082" s="232" t="s">
        <v>253</v>
      </c>
      <c r="AU1082" s="232" t="s">
        <v>83</v>
      </c>
      <c r="AY1082" s="17" t="s">
        <v>147</v>
      </c>
      <c r="BE1082" s="233">
        <f>IF(N1082="základní",J1082,0)</f>
        <v>0</v>
      </c>
      <c r="BF1082" s="233">
        <f>IF(N1082="snížená",J1082,0)</f>
        <v>0</v>
      </c>
      <c r="BG1082" s="233">
        <f>IF(N1082="zákl. přenesená",J1082,0)</f>
        <v>0</v>
      </c>
      <c r="BH1082" s="233">
        <f>IF(N1082="sníž. přenesená",J1082,0)</f>
        <v>0</v>
      </c>
      <c r="BI1082" s="233">
        <f>IF(N1082="nulová",J1082,0)</f>
        <v>0</v>
      </c>
      <c r="BJ1082" s="17" t="s">
        <v>153</v>
      </c>
      <c r="BK1082" s="233">
        <f>ROUND(I1082*H1082,2)</f>
        <v>0</v>
      </c>
      <c r="BL1082" s="17" t="s">
        <v>198</v>
      </c>
      <c r="BM1082" s="232" t="s">
        <v>1334</v>
      </c>
    </row>
    <row r="1083" s="2" customFormat="1">
      <c r="A1083" s="38"/>
      <c r="B1083" s="39"/>
      <c r="C1083" s="40"/>
      <c r="D1083" s="234" t="s">
        <v>154</v>
      </c>
      <c r="E1083" s="40"/>
      <c r="F1083" s="235" t="s">
        <v>1333</v>
      </c>
      <c r="G1083" s="40"/>
      <c r="H1083" s="40"/>
      <c r="I1083" s="236"/>
      <c r="J1083" s="40"/>
      <c r="K1083" s="40"/>
      <c r="L1083" s="44"/>
      <c r="M1083" s="237"/>
      <c r="N1083" s="238"/>
      <c r="O1083" s="92"/>
      <c r="P1083" s="92"/>
      <c r="Q1083" s="92"/>
      <c r="R1083" s="92"/>
      <c r="S1083" s="92"/>
      <c r="T1083" s="93"/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T1083" s="17" t="s">
        <v>154</v>
      </c>
      <c r="AU1083" s="17" t="s">
        <v>83</v>
      </c>
    </row>
    <row r="1084" s="2" customFormat="1" ht="24.15" customHeight="1">
      <c r="A1084" s="38"/>
      <c r="B1084" s="39"/>
      <c r="C1084" s="220" t="s">
        <v>1335</v>
      </c>
      <c r="D1084" s="220" t="s">
        <v>149</v>
      </c>
      <c r="E1084" s="221" t="s">
        <v>1336</v>
      </c>
      <c r="F1084" s="222" t="s">
        <v>1337</v>
      </c>
      <c r="G1084" s="223" t="s">
        <v>298</v>
      </c>
      <c r="H1084" s="224">
        <v>3</v>
      </c>
      <c r="I1084" s="225"/>
      <c r="J1084" s="226">
        <f>ROUND(I1084*H1084,2)</f>
        <v>0</v>
      </c>
      <c r="K1084" s="227"/>
      <c r="L1084" s="44"/>
      <c r="M1084" s="228" t="s">
        <v>1</v>
      </c>
      <c r="N1084" s="229" t="s">
        <v>40</v>
      </c>
      <c r="O1084" s="92"/>
      <c r="P1084" s="230">
        <f>O1084*H1084</f>
        <v>0</v>
      </c>
      <c r="Q1084" s="230">
        <v>0</v>
      </c>
      <c r="R1084" s="230">
        <f>Q1084*H1084</f>
        <v>0</v>
      </c>
      <c r="S1084" s="230">
        <v>0</v>
      </c>
      <c r="T1084" s="231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32" t="s">
        <v>198</v>
      </c>
      <c r="AT1084" s="232" t="s">
        <v>149</v>
      </c>
      <c r="AU1084" s="232" t="s">
        <v>83</v>
      </c>
      <c r="AY1084" s="17" t="s">
        <v>147</v>
      </c>
      <c r="BE1084" s="233">
        <f>IF(N1084="základní",J1084,0)</f>
        <v>0</v>
      </c>
      <c r="BF1084" s="233">
        <f>IF(N1084="snížená",J1084,0)</f>
        <v>0</v>
      </c>
      <c r="BG1084" s="233">
        <f>IF(N1084="zákl. přenesená",J1084,0)</f>
        <v>0</v>
      </c>
      <c r="BH1084" s="233">
        <f>IF(N1084="sníž. přenesená",J1084,0)</f>
        <v>0</v>
      </c>
      <c r="BI1084" s="233">
        <f>IF(N1084="nulová",J1084,0)</f>
        <v>0</v>
      </c>
      <c r="BJ1084" s="17" t="s">
        <v>153</v>
      </c>
      <c r="BK1084" s="233">
        <f>ROUND(I1084*H1084,2)</f>
        <v>0</v>
      </c>
      <c r="BL1084" s="17" t="s">
        <v>198</v>
      </c>
      <c r="BM1084" s="232" t="s">
        <v>1338</v>
      </c>
    </row>
    <row r="1085" s="2" customFormat="1">
      <c r="A1085" s="38"/>
      <c r="B1085" s="39"/>
      <c r="C1085" s="40"/>
      <c r="D1085" s="234" t="s">
        <v>154</v>
      </c>
      <c r="E1085" s="40"/>
      <c r="F1085" s="235" t="s">
        <v>1337</v>
      </c>
      <c r="G1085" s="40"/>
      <c r="H1085" s="40"/>
      <c r="I1085" s="236"/>
      <c r="J1085" s="40"/>
      <c r="K1085" s="40"/>
      <c r="L1085" s="44"/>
      <c r="M1085" s="237"/>
      <c r="N1085" s="238"/>
      <c r="O1085" s="92"/>
      <c r="P1085" s="92"/>
      <c r="Q1085" s="92"/>
      <c r="R1085" s="92"/>
      <c r="S1085" s="92"/>
      <c r="T1085" s="93"/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T1085" s="17" t="s">
        <v>154</v>
      </c>
      <c r="AU1085" s="17" t="s">
        <v>83</v>
      </c>
    </row>
    <row r="1086" s="2" customFormat="1" ht="24.15" customHeight="1">
      <c r="A1086" s="38"/>
      <c r="B1086" s="39"/>
      <c r="C1086" s="271" t="s">
        <v>743</v>
      </c>
      <c r="D1086" s="271" t="s">
        <v>253</v>
      </c>
      <c r="E1086" s="272" t="s">
        <v>1339</v>
      </c>
      <c r="F1086" s="273" t="s">
        <v>1340</v>
      </c>
      <c r="G1086" s="274" t="s">
        <v>298</v>
      </c>
      <c r="H1086" s="275">
        <v>3</v>
      </c>
      <c r="I1086" s="276"/>
      <c r="J1086" s="277">
        <f>ROUND(I1086*H1086,2)</f>
        <v>0</v>
      </c>
      <c r="K1086" s="278"/>
      <c r="L1086" s="279"/>
      <c r="M1086" s="280" t="s">
        <v>1</v>
      </c>
      <c r="N1086" s="281" t="s">
        <v>40</v>
      </c>
      <c r="O1086" s="92"/>
      <c r="P1086" s="230">
        <f>O1086*H1086</f>
        <v>0</v>
      </c>
      <c r="Q1086" s="230">
        <v>5.0000000000000002E-05</v>
      </c>
      <c r="R1086" s="230">
        <f>Q1086*H1086</f>
        <v>0.00015000000000000001</v>
      </c>
      <c r="S1086" s="230">
        <v>0</v>
      </c>
      <c r="T1086" s="231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32" t="s">
        <v>241</v>
      </c>
      <c r="AT1086" s="232" t="s">
        <v>253</v>
      </c>
      <c r="AU1086" s="232" t="s">
        <v>83</v>
      </c>
      <c r="AY1086" s="17" t="s">
        <v>147</v>
      </c>
      <c r="BE1086" s="233">
        <f>IF(N1086="základní",J1086,0)</f>
        <v>0</v>
      </c>
      <c r="BF1086" s="233">
        <f>IF(N1086="snížená",J1086,0)</f>
        <v>0</v>
      </c>
      <c r="BG1086" s="233">
        <f>IF(N1086="zákl. přenesená",J1086,0)</f>
        <v>0</v>
      </c>
      <c r="BH1086" s="233">
        <f>IF(N1086="sníž. přenesená",J1086,0)</f>
        <v>0</v>
      </c>
      <c r="BI1086" s="233">
        <f>IF(N1086="nulová",J1086,0)</f>
        <v>0</v>
      </c>
      <c r="BJ1086" s="17" t="s">
        <v>153</v>
      </c>
      <c r="BK1086" s="233">
        <f>ROUND(I1086*H1086,2)</f>
        <v>0</v>
      </c>
      <c r="BL1086" s="17" t="s">
        <v>198</v>
      </c>
      <c r="BM1086" s="232" t="s">
        <v>1341</v>
      </c>
    </row>
    <row r="1087" s="2" customFormat="1">
      <c r="A1087" s="38"/>
      <c r="B1087" s="39"/>
      <c r="C1087" s="40"/>
      <c r="D1087" s="234" t="s">
        <v>154</v>
      </c>
      <c r="E1087" s="40"/>
      <c r="F1087" s="235" t="s">
        <v>1340</v>
      </c>
      <c r="G1087" s="40"/>
      <c r="H1087" s="40"/>
      <c r="I1087" s="236"/>
      <c r="J1087" s="40"/>
      <c r="K1087" s="40"/>
      <c r="L1087" s="44"/>
      <c r="M1087" s="237"/>
      <c r="N1087" s="238"/>
      <c r="O1087" s="92"/>
      <c r="P1087" s="92"/>
      <c r="Q1087" s="92"/>
      <c r="R1087" s="92"/>
      <c r="S1087" s="92"/>
      <c r="T1087" s="93"/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T1087" s="17" t="s">
        <v>154</v>
      </c>
      <c r="AU1087" s="17" t="s">
        <v>83</v>
      </c>
    </row>
    <row r="1088" s="2" customFormat="1" ht="16.5" customHeight="1">
      <c r="A1088" s="38"/>
      <c r="B1088" s="39"/>
      <c r="C1088" s="220" t="s">
        <v>1342</v>
      </c>
      <c r="D1088" s="220" t="s">
        <v>149</v>
      </c>
      <c r="E1088" s="221" t="s">
        <v>1343</v>
      </c>
      <c r="F1088" s="222" t="s">
        <v>1344</v>
      </c>
      <c r="G1088" s="223" t="s">
        <v>298</v>
      </c>
      <c r="H1088" s="224">
        <v>2</v>
      </c>
      <c r="I1088" s="225"/>
      <c r="J1088" s="226">
        <f>ROUND(I1088*H1088,2)</f>
        <v>0</v>
      </c>
      <c r="K1088" s="227"/>
      <c r="L1088" s="44"/>
      <c r="M1088" s="228" t="s">
        <v>1</v>
      </c>
      <c r="N1088" s="229" t="s">
        <v>40</v>
      </c>
      <c r="O1088" s="92"/>
      <c r="P1088" s="230">
        <f>O1088*H1088</f>
        <v>0</v>
      </c>
      <c r="Q1088" s="230">
        <v>0</v>
      </c>
      <c r="R1088" s="230">
        <f>Q1088*H1088</f>
        <v>0</v>
      </c>
      <c r="S1088" s="230">
        <v>0</v>
      </c>
      <c r="T1088" s="231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32" t="s">
        <v>198</v>
      </c>
      <c r="AT1088" s="232" t="s">
        <v>149</v>
      </c>
      <c r="AU1088" s="232" t="s">
        <v>83</v>
      </c>
      <c r="AY1088" s="17" t="s">
        <v>147</v>
      </c>
      <c r="BE1088" s="233">
        <f>IF(N1088="základní",J1088,0)</f>
        <v>0</v>
      </c>
      <c r="BF1088" s="233">
        <f>IF(N1088="snížená",J1088,0)</f>
        <v>0</v>
      </c>
      <c r="BG1088" s="233">
        <f>IF(N1088="zákl. přenesená",J1088,0)</f>
        <v>0</v>
      </c>
      <c r="BH1088" s="233">
        <f>IF(N1088="sníž. přenesená",J1088,0)</f>
        <v>0</v>
      </c>
      <c r="BI1088" s="233">
        <f>IF(N1088="nulová",J1088,0)</f>
        <v>0</v>
      </c>
      <c r="BJ1088" s="17" t="s">
        <v>153</v>
      </c>
      <c r="BK1088" s="233">
        <f>ROUND(I1088*H1088,2)</f>
        <v>0</v>
      </c>
      <c r="BL1088" s="17" t="s">
        <v>198</v>
      </c>
      <c r="BM1088" s="232" t="s">
        <v>1345</v>
      </c>
    </row>
    <row r="1089" s="2" customFormat="1">
      <c r="A1089" s="38"/>
      <c r="B1089" s="39"/>
      <c r="C1089" s="40"/>
      <c r="D1089" s="234" t="s">
        <v>154</v>
      </c>
      <c r="E1089" s="40"/>
      <c r="F1089" s="235" t="s">
        <v>1344</v>
      </c>
      <c r="G1089" s="40"/>
      <c r="H1089" s="40"/>
      <c r="I1089" s="236"/>
      <c r="J1089" s="40"/>
      <c r="K1089" s="40"/>
      <c r="L1089" s="44"/>
      <c r="M1089" s="237"/>
      <c r="N1089" s="238"/>
      <c r="O1089" s="92"/>
      <c r="P1089" s="92"/>
      <c r="Q1089" s="92"/>
      <c r="R1089" s="92"/>
      <c r="S1089" s="92"/>
      <c r="T1089" s="93"/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T1089" s="17" t="s">
        <v>154</v>
      </c>
      <c r="AU1089" s="17" t="s">
        <v>83</v>
      </c>
    </row>
    <row r="1090" s="2" customFormat="1" ht="16.5" customHeight="1">
      <c r="A1090" s="38"/>
      <c r="B1090" s="39"/>
      <c r="C1090" s="271" t="s">
        <v>748</v>
      </c>
      <c r="D1090" s="271" t="s">
        <v>253</v>
      </c>
      <c r="E1090" s="272" t="s">
        <v>1346</v>
      </c>
      <c r="F1090" s="273" t="s">
        <v>1347</v>
      </c>
      <c r="G1090" s="274" t="s">
        <v>298</v>
      </c>
      <c r="H1090" s="275">
        <v>2</v>
      </c>
      <c r="I1090" s="276"/>
      <c r="J1090" s="277">
        <f>ROUND(I1090*H1090,2)</f>
        <v>0</v>
      </c>
      <c r="K1090" s="278"/>
      <c r="L1090" s="279"/>
      <c r="M1090" s="280" t="s">
        <v>1</v>
      </c>
      <c r="N1090" s="281" t="s">
        <v>40</v>
      </c>
      <c r="O1090" s="92"/>
      <c r="P1090" s="230">
        <f>O1090*H1090</f>
        <v>0</v>
      </c>
      <c r="Q1090" s="230">
        <v>0</v>
      </c>
      <c r="R1090" s="230">
        <f>Q1090*H1090</f>
        <v>0</v>
      </c>
      <c r="S1090" s="230">
        <v>0</v>
      </c>
      <c r="T1090" s="231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32" t="s">
        <v>241</v>
      </c>
      <c r="AT1090" s="232" t="s">
        <v>253</v>
      </c>
      <c r="AU1090" s="232" t="s">
        <v>83</v>
      </c>
      <c r="AY1090" s="17" t="s">
        <v>147</v>
      </c>
      <c r="BE1090" s="233">
        <f>IF(N1090="základní",J1090,0)</f>
        <v>0</v>
      </c>
      <c r="BF1090" s="233">
        <f>IF(N1090="snížená",J1090,0)</f>
        <v>0</v>
      </c>
      <c r="BG1090" s="233">
        <f>IF(N1090="zákl. přenesená",J1090,0)</f>
        <v>0</v>
      </c>
      <c r="BH1090" s="233">
        <f>IF(N1090="sníž. přenesená",J1090,0)</f>
        <v>0</v>
      </c>
      <c r="BI1090" s="233">
        <f>IF(N1090="nulová",J1090,0)</f>
        <v>0</v>
      </c>
      <c r="BJ1090" s="17" t="s">
        <v>153</v>
      </c>
      <c r="BK1090" s="233">
        <f>ROUND(I1090*H1090,2)</f>
        <v>0</v>
      </c>
      <c r="BL1090" s="17" t="s">
        <v>198</v>
      </c>
      <c r="BM1090" s="232" t="s">
        <v>1348</v>
      </c>
    </row>
    <row r="1091" s="2" customFormat="1">
      <c r="A1091" s="38"/>
      <c r="B1091" s="39"/>
      <c r="C1091" s="40"/>
      <c r="D1091" s="234" t="s">
        <v>154</v>
      </c>
      <c r="E1091" s="40"/>
      <c r="F1091" s="235" t="s">
        <v>1347</v>
      </c>
      <c r="G1091" s="40"/>
      <c r="H1091" s="40"/>
      <c r="I1091" s="236"/>
      <c r="J1091" s="40"/>
      <c r="K1091" s="40"/>
      <c r="L1091" s="44"/>
      <c r="M1091" s="237"/>
      <c r="N1091" s="238"/>
      <c r="O1091" s="92"/>
      <c r="P1091" s="92"/>
      <c r="Q1091" s="92"/>
      <c r="R1091" s="92"/>
      <c r="S1091" s="92"/>
      <c r="T1091" s="93"/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T1091" s="17" t="s">
        <v>154</v>
      </c>
      <c r="AU1091" s="17" t="s">
        <v>83</v>
      </c>
    </row>
    <row r="1092" s="2" customFormat="1" ht="24.15" customHeight="1">
      <c r="A1092" s="38"/>
      <c r="B1092" s="39"/>
      <c r="C1092" s="220" t="s">
        <v>1349</v>
      </c>
      <c r="D1092" s="220" t="s">
        <v>149</v>
      </c>
      <c r="E1092" s="221" t="s">
        <v>1350</v>
      </c>
      <c r="F1092" s="222" t="s">
        <v>1351</v>
      </c>
      <c r="G1092" s="223" t="s">
        <v>298</v>
      </c>
      <c r="H1092" s="224">
        <v>15</v>
      </c>
      <c r="I1092" s="225"/>
      <c r="J1092" s="226">
        <f>ROUND(I1092*H1092,2)</f>
        <v>0</v>
      </c>
      <c r="K1092" s="227"/>
      <c r="L1092" s="44"/>
      <c r="M1092" s="228" t="s">
        <v>1</v>
      </c>
      <c r="N1092" s="229" t="s">
        <v>40</v>
      </c>
      <c r="O1092" s="92"/>
      <c r="P1092" s="230">
        <f>O1092*H1092</f>
        <v>0</v>
      </c>
      <c r="Q1092" s="230">
        <v>0</v>
      </c>
      <c r="R1092" s="230">
        <f>Q1092*H1092</f>
        <v>0</v>
      </c>
      <c r="S1092" s="230">
        <v>0</v>
      </c>
      <c r="T1092" s="231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32" t="s">
        <v>198</v>
      </c>
      <c r="AT1092" s="232" t="s">
        <v>149</v>
      </c>
      <c r="AU1092" s="232" t="s">
        <v>83</v>
      </c>
      <c r="AY1092" s="17" t="s">
        <v>147</v>
      </c>
      <c r="BE1092" s="233">
        <f>IF(N1092="základní",J1092,0)</f>
        <v>0</v>
      </c>
      <c r="BF1092" s="233">
        <f>IF(N1092="snížená",J1092,0)</f>
        <v>0</v>
      </c>
      <c r="BG1092" s="233">
        <f>IF(N1092="zákl. přenesená",J1092,0)</f>
        <v>0</v>
      </c>
      <c r="BH1092" s="233">
        <f>IF(N1092="sníž. přenesená",J1092,0)</f>
        <v>0</v>
      </c>
      <c r="BI1092" s="233">
        <f>IF(N1092="nulová",J1092,0)</f>
        <v>0</v>
      </c>
      <c r="BJ1092" s="17" t="s">
        <v>153</v>
      </c>
      <c r="BK1092" s="233">
        <f>ROUND(I1092*H1092,2)</f>
        <v>0</v>
      </c>
      <c r="BL1092" s="17" t="s">
        <v>198</v>
      </c>
      <c r="BM1092" s="232" t="s">
        <v>1352</v>
      </c>
    </row>
    <row r="1093" s="2" customFormat="1">
      <c r="A1093" s="38"/>
      <c r="B1093" s="39"/>
      <c r="C1093" s="40"/>
      <c r="D1093" s="234" t="s">
        <v>154</v>
      </c>
      <c r="E1093" s="40"/>
      <c r="F1093" s="235" t="s">
        <v>1351</v>
      </c>
      <c r="G1093" s="40"/>
      <c r="H1093" s="40"/>
      <c r="I1093" s="236"/>
      <c r="J1093" s="40"/>
      <c r="K1093" s="40"/>
      <c r="L1093" s="44"/>
      <c r="M1093" s="237"/>
      <c r="N1093" s="238"/>
      <c r="O1093" s="92"/>
      <c r="P1093" s="92"/>
      <c r="Q1093" s="92"/>
      <c r="R1093" s="92"/>
      <c r="S1093" s="92"/>
      <c r="T1093" s="93"/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T1093" s="17" t="s">
        <v>154</v>
      </c>
      <c r="AU1093" s="17" t="s">
        <v>83</v>
      </c>
    </row>
    <row r="1094" s="2" customFormat="1" ht="24.15" customHeight="1">
      <c r="A1094" s="38"/>
      <c r="B1094" s="39"/>
      <c r="C1094" s="271" t="s">
        <v>1353</v>
      </c>
      <c r="D1094" s="271" t="s">
        <v>253</v>
      </c>
      <c r="E1094" s="272" t="s">
        <v>1354</v>
      </c>
      <c r="F1094" s="273" t="s">
        <v>1355</v>
      </c>
      <c r="G1094" s="274" t="s">
        <v>298</v>
      </c>
      <c r="H1094" s="275">
        <v>15</v>
      </c>
      <c r="I1094" s="276"/>
      <c r="J1094" s="277">
        <f>ROUND(I1094*H1094,2)</f>
        <v>0</v>
      </c>
      <c r="K1094" s="278"/>
      <c r="L1094" s="279"/>
      <c r="M1094" s="280" t="s">
        <v>1</v>
      </c>
      <c r="N1094" s="281" t="s">
        <v>40</v>
      </c>
      <c r="O1094" s="92"/>
      <c r="P1094" s="230">
        <f>O1094*H1094</f>
        <v>0</v>
      </c>
      <c r="Q1094" s="230">
        <v>3.0000000000000001E-05</v>
      </c>
      <c r="R1094" s="230">
        <f>Q1094*H1094</f>
        <v>0.00044999999999999999</v>
      </c>
      <c r="S1094" s="230">
        <v>0</v>
      </c>
      <c r="T1094" s="231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32" t="s">
        <v>241</v>
      </c>
      <c r="AT1094" s="232" t="s">
        <v>253</v>
      </c>
      <c r="AU1094" s="232" t="s">
        <v>83</v>
      </c>
      <c r="AY1094" s="17" t="s">
        <v>147</v>
      </c>
      <c r="BE1094" s="233">
        <f>IF(N1094="základní",J1094,0)</f>
        <v>0</v>
      </c>
      <c r="BF1094" s="233">
        <f>IF(N1094="snížená",J1094,0)</f>
        <v>0</v>
      </c>
      <c r="BG1094" s="233">
        <f>IF(N1094="zákl. přenesená",J1094,0)</f>
        <v>0</v>
      </c>
      <c r="BH1094" s="233">
        <f>IF(N1094="sníž. přenesená",J1094,0)</f>
        <v>0</v>
      </c>
      <c r="BI1094" s="233">
        <f>IF(N1094="nulová",J1094,0)</f>
        <v>0</v>
      </c>
      <c r="BJ1094" s="17" t="s">
        <v>153</v>
      </c>
      <c r="BK1094" s="233">
        <f>ROUND(I1094*H1094,2)</f>
        <v>0</v>
      </c>
      <c r="BL1094" s="17" t="s">
        <v>198</v>
      </c>
      <c r="BM1094" s="232" t="s">
        <v>1356</v>
      </c>
    </row>
    <row r="1095" s="2" customFormat="1">
      <c r="A1095" s="38"/>
      <c r="B1095" s="39"/>
      <c r="C1095" s="40"/>
      <c r="D1095" s="234" t="s">
        <v>154</v>
      </c>
      <c r="E1095" s="40"/>
      <c r="F1095" s="235" t="s">
        <v>1355</v>
      </c>
      <c r="G1095" s="40"/>
      <c r="H1095" s="40"/>
      <c r="I1095" s="236"/>
      <c r="J1095" s="40"/>
      <c r="K1095" s="40"/>
      <c r="L1095" s="44"/>
      <c r="M1095" s="237"/>
      <c r="N1095" s="238"/>
      <c r="O1095" s="92"/>
      <c r="P1095" s="92"/>
      <c r="Q1095" s="92"/>
      <c r="R1095" s="92"/>
      <c r="S1095" s="92"/>
      <c r="T1095" s="93"/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T1095" s="17" t="s">
        <v>154</v>
      </c>
      <c r="AU1095" s="17" t="s">
        <v>83</v>
      </c>
    </row>
    <row r="1096" s="2" customFormat="1" ht="24.15" customHeight="1">
      <c r="A1096" s="38"/>
      <c r="B1096" s="39"/>
      <c r="C1096" s="220" t="s">
        <v>1357</v>
      </c>
      <c r="D1096" s="220" t="s">
        <v>149</v>
      </c>
      <c r="E1096" s="221" t="s">
        <v>1358</v>
      </c>
      <c r="F1096" s="222" t="s">
        <v>1359</v>
      </c>
      <c r="G1096" s="223" t="s">
        <v>298</v>
      </c>
      <c r="H1096" s="224">
        <v>2</v>
      </c>
      <c r="I1096" s="225"/>
      <c r="J1096" s="226">
        <f>ROUND(I1096*H1096,2)</f>
        <v>0</v>
      </c>
      <c r="K1096" s="227"/>
      <c r="L1096" s="44"/>
      <c r="M1096" s="228" t="s">
        <v>1</v>
      </c>
      <c r="N1096" s="229" t="s">
        <v>40</v>
      </c>
      <c r="O1096" s="92"/>
      <c r="P1096" s="230">
        <f>O1096*H1096</f>
        <v>0</v>
      </c>
      <c r="Q1096" s="230">
        <v>0</v>
      </c>
      <c r="R1096" s="230">
        <f>Q1096*H1096</f>
        <v>0</v>
      </c>
      <c r="S1096" s="230">
        <v>0</v>
      </c>
      <c r="T1096" s="231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32" t="s">
        <v>198</v>
      </c>
      <c r="AT1096" s="232" t="s">
        <v>149</v>
      </c>
      <c r="AU1096" s="232" t="s">
        <v>83</v>
      </c>
      <c r="AY1096" s="17" t="s">
        <v>147</v>
      </c>
      <c r="BE1096" s="233">
        <f>IF(N1096="základní",J1096,0)</f>
        <v>0</v>
      </c>
      <c r="BF1096" s="233">
        <f>IF(N1096="snížená",J1096,0)</f>
        <v>0</v>
      </c>
      <c r="BG1096" s="233">
        <f>IF(N1096="zákl. přenesená",J1096,0)</f>
        <v>0</v>
      </c>
      <c r="BH1096" s="233">
        <f>IF(N1096="sníž. přenesená",J1096,0)</f>
        <v>0</v>
      </c>
      <c r="BI1096" s="233">
        <f>IF(N1096="nulová",J1096,0)</f>
        <v>0</v>
      </c>
      <c r="BJ1096" s="17" t="s">
        <v>153</v>
      </c>
      <c r="BK1096" s="233">
        <f>ROUND(I1096*H1096,2)</f>
        <v>0</v>
      </c>
      <c r="BL1096" s="17" t="s">
        <v>198</v>
      </c>
      <c r="BM1096" s="232" t="s">
        <v>1360</v>
      </c>
    </row>
    <row r="1097" s="2" customFormat="1">
      <c r="A1097" s="38"/>
      <c r="B1097" s="39"/>
      <c r="C1097" s="40"/>
      <c r="D1097" s="234" t="s">
        <v>154</v>
      </c>
      <c r="E1097" s="40"/>
      <c r="F1097" s="235" t="s">
        <v>1359</v>
      </c>
      <c r="G1097" s="40"/>
      <c r="H1097" s="40"/>
      <c r="I1097" s="236"/>
      <c r="J1097" s="40"/>
      <c r="K1097" s="40"/>
      <c r="L1097" s="44"/>
      <c r="M1097" s="237"/>
      <c r="N1097" s="238"/>
      <c r="O1097" s="92"/>
      <c r="P1097" s="92"/>
      <c r="Q1097" s="92"/>
      <c r="R1097" s="92"/>
      <c r="S1097" s="92"/>
      <c r="T1097" s="93"/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T1097" s="17" t="s">
        <v>154</v>
      </c>
      <c r="AU1097" s="17" t="s">
        <v>83</v>
      </c>
    </row>
    <row r="1098" s="2" customFormat="1" ht="24.15" customHeight="1">
      <c r="A1098" s="38"/>
      <c r="B1098" s="39"/>
      <c r="C1098" s="271" t="s">
        <v>1361</v>
      </c>
      <c r="D1098" s="271" t="s">
        <v>253</v>
      </c>
      <c r="E1098" s="272" t="s">
        <v>1362</v>
      </c>
      <c r="F1098" s="273" t="s">
        <v>1363</v>
      </c>
      <c r="G1098" s="274" t="s">
        <v>298</v>
      </c>
      <c r="H1098" s="275">
        <v>1</v>
      </c>
      <c r="I1098" s="276"/>
      <c r="J1098" s="277">
        <f>ROUND(I1098*H1098,2)</f>
        <v>0</v>
      </c>
      <c r="K1098" s="278"/>
      <c r="L1098" s="279"/>
      <c r="M1098" s="280" t="s">
        <v>1</v>
      </c>
      <c r="N1098" s="281" t="s">
        <v>40</v>
      </c>
      <c r="O1098" s="92"/>
      <c r="P1098" s="230">
        <f>O1098*H1098</f>
        <v>0</v>
      </c>
      <c r="Q1098" s="230">
        <v>0.00016000000000000001</v>
      </c>
      <c r="R1098" s="230">
        <f>Q1098*H1098</f>
        <v>0.00016000000000000001</v>
      </c>
      <c r="S1098" s="230">
        <v>0</v>
      </c>
      <c r="T1098" s="231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32" t="s">
        <v>241</v>
      </c>
      <c r="AT1098" s="232" t="s">
        <v>253</v>
      </c>
      <c r="AU1098" s="232" t="s">
        <v>83</v>
      </c>
      <c r="AY1098" s="17" t="s">
        <v>147</v>
      </c>
      <c r="BE1098" s="233">
        <f>IF(N1098="základní",J1098,0)</f>
        <v>0</v>
      </c>
      <c r="BF1098" s="233">
        <f>IF(N1098="snížená",J1098,0)</f>
        <v>0</v>
      </c>
      <c r="BG1098" s="233">
        <f>IF(N1098="zákl. přenesená",J1098,0)</f>
        <v>0</v>
      </c>
      <c r="BH1098" s="233">
        <f>IF(N1098="sníž. přenesená",J1098,0)</f>
        <v>0</v>
      </c>
      <c r="BI1098" s="233">
        <f>IF(N1098="nulová",J1098,0)</f>
        <v>0</v>
      </c>
      <c r="BJ1098" s="17" t="s">
        <v>153</v>
      </c>
      <c r="BK1098" s="233">
        <f>ROUND(I1098*H1098,2)</f>
        <v>0</v>
      </c>
      <c r="BL1098" s="17" t="s">
        <v>198</v>
      </c>
      <c r="BM1098" s="232" t="s">
        <v>1364</v>
      </c>
    </row>
    <row r="1099" s="2" customFormat="1">
      <c r="A1099" s="38"/>
      <c r="B1099" s="39"/>
      <c r="C1099" s="40"/>
      <c r="D1099" s="234" t="s">
        <v>154</v>
      </c>
      <c r="E1099" s="40"/>
      <c r="F1099" s="235" t="s">
        <v>1363</v>
      </c>
      <c r="G1099" s="40"/>
      <c r="H1099" s="40"/>
      <c r="I1099" s="236"/>
      <c r="J1099" s="40"/>
      <c r="K1099" s="40"/>
      <c r="L1099" s="44"/>
      <c r="M1099" s="237"/>
      <c r="N1099" s="238"/>
      <c r="O1099" s="92"/>
      <c r="P1099" s="92"/>
      <c r="Q1099" s="92"/>
      <c r="R1099" s="92"/>
      <c r="S1099" s="92"/>
      <c r="T1099" s="93"/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T1099" s="17" t="s">
        <v>154</v>
      </c>
      <c r="AU1099" s="17" t="s">
        <v>83</v>
      </c>
    </row>
    <row r="1100" s="2" customFormat="1" ht="24.15" customHeight="1">
      <c r="A1100" s="38"/>
      <c r="B1100" s="39"/>
      <c r="C1100" s="271" t="s">
        <v>1365</v>
      </c>
      <c r="D1100" s="271" t="s">
        <v>253</v>
      </c>
      <c r="E1100" s="272" t="s">
        <v>1366</v>
      </c>
      <c r="F1100" s="273" t="s">
        <v>1367</v>
      </c>
      <c r="G1100" s="274" t="s">
        <v>298</v>
      </c>
      <c r="H1100" s="275">
        <v>1</v>
      </c>
      <c r="I1100" s="276"/>
      <c r="J1100" s="277">
        <f>ROUND(I1100*H1100,2)</f>
        <v>0</v>
      </c>
      <c r="K1100" s="278"/>
      <c r="L1100" s="279"/>
      <c r="M1100" s="280" t="s">
        <v>1</v>
      </c>
      <c r="N1100" s="281" t="s">
        <v>40</v>
      </c>
      <c r="O1100" s="92"/>
      <c r="P1100" s="230">
        <f>O1100*H1100</f>
        <v>0</v>
      </c>
      <c r="Q1100" s="230">
        <v>0.00040000000000000002</v>
      </c>
      <c r="R1100" s="230">
        <f>Q1100*H1100</f>
        <v>0.00040000000000000002</v>
      </c>
      <c r="S1100" s="230">
        <v>0</v>
      </c>
      <c r="T1100" s="231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32" t="s">
        <v>241</v>
      </c>
      <c r="AT1100" s="232" t="s">
        <v>253</v>
      </c>
      <c r="AU1100" s="232" t="s">
        <v>83</v>
      </c>
      <c r="AY1100" s="17" t="s">
        <v>147</v>
      </c>
      <c r="BE1100" s="233">
        <f>IF(N1100="základní",J1100,0)</f>
        <v>0</v>
      </c>
      <c r="BF1100" s="233">
        <f>IF(N1100="snížená",J1100,0)</f>
        <v>0</v>
      </c>
      <c r="BG1100" s="233">
        <f>IF(N1100="zákl. přenesená",J1100,0)</f>
        <v>0</v>
      </c>
      <c r="BH1100" s="233">
        <f>IF(N1100="sníž. přenesená",J1100,0)</f>
        <v>0</v>
      </c>
      <c r="BI1100" s="233">
        <f>IF(N1100="nulová",J1100,0)</f>
        <v>0</v>
      </c>
      <c r="BJ1100" s="17" t="s">
        <v>153</v>
      </c>
      <c r="BK1100" s="233">
        <f>ROUND(I1100*H1100,2)</f>
        <v>0</v>
      </c>
      <c r="BL1100" s="17" t="s">
        <v>198</v>
      </c>
      <c r="BM1100" s="232" t="s">
        <v>1368</v>
      </c>
    </row>
    <row r="1101" s="2" customFormat="1">
      <c r="A1101" s="38"/>
      <c r="B1101" s="39"/>
      <c r="C1101" s="40"/>
      <c r="D1101" s="234" t="s">
        <v>154</v>
      </c>
      <c r="E1101" s="40"/>
      <c r="F1101" s="235" t="s">
        <v>1367</v>
      </c>
      <c r="G1101" s="40"/>
      <c r="H1101" s="40"/>
      <c r="I1101" s="236"/>
      <c r="J1101" s="40"/>
      <c r="K1101" s="40"/>
      <c r="L1101" s="44"/>
      <c r="M1101" s="237"/>
      <c r="N1101" s="238"/>
      <c r="O1101" s="92"/>
      <c r="P1101" s="92"/>
      <c r="Q1101" s="92"/>
      <c r="R1101" s="92"/>
      <c r="S1101" s="92"/>
      <c r="T1101" s="93"/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T1101" s="17" t="s">
        <v>154</v>
      </c>
      <c r="AU1101" s="17" t="s">
        <v>83</v>
      </c>
    </row>
    <row r="1102" s="2" customFormat="1" ht="24.15" customHeight="1">
      <c r="A1102" s="38"/>
      <c r="B1102" s="39"/>
      <c r="C1102" s="220" t="s">
        <v>751</v>
      </c>
      <c r="D1102" s="220" t="s">
        <v>149</v>
      </c>
      <c r="E1102" s="221" t="s">
        <v>1369</v>
      </c>
      <c r="F1102" s="222" t="s">
        <v>1370</v>
      </c>
      <c r="G1102" s="223" t="s">
        <v>298</v>
      </c>
      <c r="H1102" s="224">
        <v>10</v>
      </c>
      <c r="I1102" s="225"/>
      <c r="J1102" s="226">
        <f>ROUND(I1102*H1102,2)</f>
        <v>0</v>
      </c>
      <c r="K1102" s="227"/>
      <c r="L1102" s="44"/>
      <c r="M1102" s="228" t="s">
        <v>1</v>
      </c>
      <c r="N1102" s="229" t="s">
        <v>40</v>
      </c>
      <c r="O1102" s="92"/>
      <c r="P1102" s="230">
        <f>O1102*H1102</f>
        <v>0</v>
      </c>
      <c r="Q1102" s="230">
        <v>0</v>
      </c>
      <c r="R1102" s="230">
        <f>Q1102*H1102</f>
        <v>0</v>
      </c>
      <c r="S1102" s="230">
        <v>0</v>
      </c>
      <c r="T1102" s="231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32" t="s">
        <v>198</v>
      </c>
      <c r="AT1102" s="232" t="s">
        <v>149</v>
      </c>
      <c r="AU1102" s="232" t="s">
        <v>83</v>
      </c>
      <c r="AY1102" s="17" t="s">
        <v>147</v>
      </c>
      <c r="BE1102" s="233">
        <f>IF(N1102="základní",J1102,0)</f>
        <v>0</v>
      </c>
      <c r="BF1102" s="233">
        <f>IF(N1102="snížená",J1102,0)</f>
        <v>0</v>
      </c>
      <c r="BG1102" s="233">
        <f>IF(N1102="zákl. přenesená",J1102,0)</f>
        <v>0</v>
      </c>
      <c r="BH1102" s="233">
        <f>IF(N1102="sníž. přenesená",J1102,0)</f>
        <v>0</v>
      </c>
      <c r="BI1102" s="233">
        <f>IF(N1102="nulová",J1102,0)</f>
        <v>0</v>
      </c>
      <c r="BJ1102" s="17" t="s">
        <v>153</v>
      </c>
      <c r="BK1102" s="233">
        <f>ROUND(I1102*H1102,2)</f>
        <v>0</v>
      </c>
      <c r="BL1102" s="17" t="s">
        <v>198</v>
      </c>
      <c r="BM1102" s="232" t="s">
        <v>1371</v>
      </c>
    </row>
    <row r="1103" s="2" customFormat="1">
      <c r="A1103" s="38"/>
      <c r="B1103" s="39"/>
      <c r="C1103" s="40"/>
      <c r="D1103" s="234" t="s">
        <v>154</v>
      </c>
      <c r="E1103" s="40"/>
      <c r="F1103" s="235" t="s">
        <v>1370</v>
      </c>
      <c r="G1103" s="40"/>
      <c r="H1103" s="40"/>
      <c r="I1103" s="236"/>
      <c r="J1103" s="40"/>
      <c r="K1103" s="40"/>
      <c r="L1103" s="44"/>
      <c r="M1103" s="237"/>
      <c r="N1103" s="238"/>
      <c r="O1103" s="92"/>
      <c r="P1103" s="92"/>
      <c r="Q1103" s="92"/>
      <c r="R1103" s="92"/>
      <c r="S1103" s="92"/>
      <c r="T1103" s="93"/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T1103" s="17" t="s">
        <v>154</v>
      </c>
      <c r="AU1103" s="17" t="s">
        <v>83</v>
      </c>
    </row>
    <row r="1104" s="13" customFormat="1">
      <c r="A1104" s="13"/>
      <c r="B1104" s="239"/>
      <c r="C1104" s="240"/>
      <c r="D1104" s="234" t="s">
        <v>155</v>
      </c>
      <c r="E1104" s="241" t="s">
        <v>1</v>
      </c>
      <c r="F1104" s="242" t="s">
        <v>1372</v>
      </c>
      <c r="G1104" s="240"/>
      <c r="H1104" s="243">
        <v>10</v>
      </c>
      <c r="I1104" s="244"/>
      <c r="J1104" s="240"/>
      <c r="K1104" s="240"/>
      <c r="L1104" s="245"/>
      <c r="M1104" s="246"/>
      <c r="N1104" s="247"/>
      <c r="O1104" s="247"/>
      <c r="P1104" s="247"/>
      <c r="Q1104" s="247"/>
      <c r="R1104" s="247"/>
      <c r="S1104" s="247"/>
      <c r="T1104" s="24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9" t="s">
        <v>155</v>
      </c>
      <c r="AU1104" s="249" t="s">
        <v>83</v>
      </c>
      <c r="AV1104" s="13" t="s">
        <v>83</v>
      </c>
      <c r="AW1104" s="13" t="s">
        <v>30</v>
      </c>
      <c r="AX1104" s="13" t="s">
        <v>73</v>
      </c>
      <c r="AY1104" s="249" t="s">
        <v>147</v>
      </c>
    </row>
    <row r="1105" s="15" customFormat="1">
      <c r="A1105" s="15"/>
      <c r="B1105" s="260"/>
      <c r="C1105" s="261"/>
      <c r="D1105" s="234" t="s">
        <v>155</v>
      </c>
      <c r="E1105" s="262" t="s">
        <v>1</v>
      </c>
      <c r="F1105" s="263" t="s">
        <v>163</v>
      </c>
      <c r="G1105" s="261"/>
      <c r="H1105" s="264">
        <v>10</v>
      </c>
      <c r="I1105" s="265"/>
      <c r="J1105" s="261"/>
      <c r="K1105" s="261"/>
      <c r="L1105" s="266"/>
      <c r="M1105" s="267"/>
      <c r="N1105" s="268"/>
      <c r="O1105" s="268"/>
      <c r="P1105" s="268"/>
      <c r="Q1105" s="268"/>
      <c r="R1105" s="268"/>
      <c r="S1105" s="268"/>
      <c r="T1105" s="269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70" t="s">
        <v>155</v>
      </c>
      <c r="AU1105" s="270" t="s">
        <v>83</v>
      </c>
      <c r="AV1105" s="15" t="s">
        <v>153</v>
      </c>
      <c r="AW1105" s="15" t="s">
        <v>30</v>
      </c>
      <c r="AX1105" s="15" t="s">
        <v>81</v>
      </c>
      <c r="AY1105" s="270" t="s">
        <v>147</v>
      </c>
    </row>
    <row r="1106" s="2" customFormat="1" ht="24.15" customHeight="1">
      <c r="A1106" s="38"/>
      <c r="B1106" s="39"/>
      <c r="C1106" s="271" t="s">
        <v>1373</v>
      </c>
      <c r="D1106" s="271" t="s">
        <v>253</v>
      </c>
      <c r="E1106" s="272" t="s">
        <v>1374</v>
      </c>
      <c r="F1106" s="273" t="s">
        <v>1375</v>
      </c>
      <c r="G1106" s="274" t="s">
        <v>298</v>
      </c>
      <c r="H1106" s="275">
        <v>3</v>
      </c>
      <c r="I1106" s="276"/>
      <c r="J1106" s="277">
        <f>ROUND(I1106*H1106,2)</f>
        <v>0</v>
      </c>
      <c r="K1106" s="278"/>
      <c r="L1106" s="279"/>
      <c r="M1106" s="280" t="s">
        <v>1</v>
      </c>
      <c r="N1106" s="281" t="s">
        <v>40</v>
      </c>
      <c r="O1106" s="92"/>
      <c r="P1106" s="230">
        <f>O1106*H1106</f>
        <v>0</v>
      </c>
      <c r="Q1106" s="230">
        <v>0.00040000000000000002</v>
      </c>
      <c r="R1106" s="230">
        <f>Q1106*H1106</f>
        <v>0.0012000000000000001</v>
      </c>
      <c r="S1106" s="230">
        <v>0</v>
      </c>
      <c r="T1106" s="231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32" t="s">
        <v>241</v>
      </c>
      <c r="AT1106" s="232" t="s">
        <v>253</v>
      </c>
      <c r="AU1106" s="232" t="s">
        <v>83</v>
      </c>
      <c r="AY1106" s="17" t="s">
        <v>147</v>
      </c>
      <c r="BE1106" s="233">
        <f>IF(N1106="základní",J1106,0)</f>
        <v>0</v>
      </c>
      <c r="BF1106" s="233">
        <f>IF(N1106="snížená",J1106,0)</f>
        <v>0</v>
      </c>
      <c r="BG1106" s="233">
        <f>IF(N1106="zákl. přenesená",J1106,0)</f>
        <v>0</v>
      </c>
      <c r="BH1106" s="233">
        <f>IF(N1106="sníž. přenesená",J1106,0)</f>
        <v>0</v>
      </c>
      <c r="BI1106" s="233">
        <f>IF(N1106="nulová",J1106,0)</f>
        <v>0</v>
      </c>
      <c r="BJ1106" s="17" t="s">
        <v>153</v>
      </c>
      <c r="BK1106" s="233">
        <f>ROUND(I1106*H1106,2)</f>
        <v>0</v>
      </c>
      <c r="BL1106" s="17" t="s">
        <v>198</v>
      </c>
      <c r="BM1106" s="232" t="s">
        <v>1376</v>
      </c>
    </row>
    <row r="1107" s="2" customFormat="1">
      <c r="A1107" s="38"/>
      <c r="B1107" s="39"/>
      <c r="C1107" s="40"/>
      <c r="D1107" s="234" t="s">
        <v>154</v>
      </c>
      <c r="E1107" s="40"/>
      <c r="F1107" s="235" t="s">
        <v>1375</v>
      </c>
      <c r="G1107" s="40"/>
      <c r="H1107" s="40"/>
      <c r="I1107" s="236"/>
      <c r="J1107" s="40"/>
      <c r="K1107" s="40"/>
      <c r="L1107" s="44"/>
      <c r="M1107" s="237"/>
      <c r="N1107" s="238"/>
      <c r="O1107" s="92"/>
      <c r="P1107" s="92"/>
      <c r="Q1107" s="92"/>
      <c r="R1107" s="92"/>
      <c r="S1107" s="92"/>
      <c r="T1107" s="93"/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T1107" s="17" t="s">
        <v>154</v>
      </c>
      <c r="AU1107" s="17" t="s">
        <v>83</v>
      </c>
    </row>
    <row r="1108" s="2" customFormat="1" ht="24.15" customHeight="1">
      <c r="A1108" s="38"/>
      <c r="B1108" s="39"/>
      <c r="C1108" s="271" t="s">
        <v>755</v>
      </c>
      <c r="D1108" s="271" t="s">
        <v>253</v>
      </c>
      <c r="E1108" s="272" t="s">
        <v>1377</v>
      </c>
      <c r="F1108" s="273" t="s">
        <v>1378</v>
      </c>
      <c r="G1108" s="274" t="s">
        <v>298</v>
      </c>
      <c r="H1108" s="275">
        <v>1</v>
      </c>
      <c r="I1108" s="276"/>
      <c r="J1108" s="277">
        <f>ROUND(I1108*H1108,2)</f>
        <v>0</v>
      </c>
      <c r="K1108" s="278"/>
      <c r="L1108" s="279"/>
      <c r="M1108" s="280" t="s">
        <v>1</v>
      </c>
      <c r="N1108" s="281" t="s">
        <v>40</v>
      </c>
      <c r="O1108" s="92"/>
      <c r="P1108" s="230">
        <f>O1108*H1108</f>
        <v>0</v>
      </c>
      <c r="Q1108" s="230">
        <v>0.00040000000000000002</v>
      </c>
      <c r="R1108" s="230">
        <f>Q1108*H1108</f>
        <v>0.00040000000000000002</v>
      </c>
      <c r="S1108" s="230">
        <v>0</v>
      </c>
      <c r="T1108" s="231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32" t="s">
        <v>241</v>
      </c>
      <c r="AT1108" s="232" t="s">
        <v>253</v>
      </c>
      <c r="AU1108" s="232" t="s">
        <v>83</v>
      </c>
      <c r="AY1108" s="17" t="s">
        <v>147</v>
      </c>
      <c r="BE1108" s="233">
        <f>IF(N1108="základní",J1108,0)</f>
        <v>0</v>
      </c>
      <c r="BF1108" s="233">
        <f>IF(N1108="snížená",J1108,0)</f>
        <v>0</v>
      </c>
      <c r="BG1108" s="233">
        <f>IF(N1108="zákl. přenesená",J1108,0)</f>
        <v>0</v>
      </c>
      <c r="BH1108" s="233">
        <f>IF(N1108="sníž. přenesená",J1108,0)</f>
        <v>0</v>
      </c>
      <c r="BI1108" s="233">
        <f>IF(N1108="nulová",J1108,0)</f>
        <v>0</v>
      </c>
      <c r="BJ1108" s="17" t="s">
        <v>153</v>
      </c>
      <c r="BK1108" s="233">
        <f>ROUND(I1108*H1108,2)</f>
        <v>0</v>
      </c>
      <c r="BL1108" s="17" t="s">
        <v>198</v>
      </c>
      <c r="BM1108" s="232" t="s">
        <v>1379</v>
      </c>
    </row>
    <row r="1109" s="2" customFormat="1">
      <c r="A1109" s="38"/>
      <c r="B1109" s="39"/>
      <c r="C1109" s="40"/>
      <c r="D1109" s="234" t="s">
        <v>154</v>
      </c>
      <c r="E1109" s="40"/>
      <c r="F1109" s="235" t="s">
        <v>1378</v>
      </c>
      <c r="G1109" s="40"/>
      <c r="H1109" s="40"/>
      <c r="I1109" s="236"/>
      <c r="J1109" s="40"/>
      <c r="K1109" s="40"/>
      <c r="L1109" s="44"/>
      <c r="M1109" s="237"/>
      <c r="N1109" s="238"/>
      <c r="O1109" s="92"/>
      <c r="P1109" s="92"/>
      <c r="Q1109" s="92"/>
      <c r="R1109" s="92"/>
      <c r="S1109" s="92"/>
      <c r="T1109" s="93"/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T1109" s="17" t="s">
        <v>154</v>
      </c>
      <c r="AU1109" s="17" t="s">
        <v>83</v>
      </c>
    </row>
    <row r="1110" s="2" customFormat="1" ht="24.15" customHeight="1">
      <c r="A1110" s="38"/>
      <c r="B1110" s="39"/>
      <c r="C1110" s="271" t="s">
        <v>1380</v>
      </c>
      <c r="D1110" s="271" t="s">
        <v>253</v>
      </c>
      <c r="E1110" s="272" t="s">
        <v>1381</v>
      </c>
      <c r="F1110" s="273" t="s">
        <v>1382</v>
      </c>
      <c r="G1110" s="274" t="s">
        <v>298</v>
      </c>
      <c r="H1110" s="275">
        <v>5</v>
      </c>
      <c r="I1110" s="276"/>
      <c r="J1110" s="277">
        <f>ROUND(I1110*H1110,2)</f>
        <v>0</v>
      </c>
      <c r="K1110" s="278"/>
      <c r="L1110" s="279"/>
      <c r="M1110" s="280" t="s">
        <v>1</v>
      </c>
      <c r="N1110" s="281" t="s">
        <v>40</v>
      </c>
      <c r="O1110" s="92"/>
      <c r="P1110" s="230">
        <f>O1110*H1110</f>
        <v>0</v>
      </c>
      <c r="Q1110" s="230">
        <v>0.00040000000000000002</v>
      </c>
      <c r="R1110" s="230">
        <f>Q1110*H1110</f>
        <v>0.002</v>
      </c>
      <c r="S1110" s="230">
        <v>0</v>
      </c>
      <c r="T1110" s="231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32" t="s">
        <v>241</v>
      </c>
      <c r="AT1110" s="232" t="s">
        <v>253</v>
      </c>
      <c r="AU1110" s="232" t="s">
        <v>83</v>
      </c>
      <c r="AY1110" s="17" t="s">
        <v>147</v>
      </c>
      <c r="BE1110" s="233">
        <f>IF(N1110="základní",J1110,0)</f>
        <v>0</v>
      </c>
      <c r="BF1110" s="233">
        <f>IF(N1110="snížená",J1110,0)</f>
        <v>0</v>
      </c>
      <c r="BG1110" s="233">
        <f>IF(N1110="zákl. přenesená",J1110,0)</f>
        <v>0</v>
      </c>
      <c r="BH1110" s="233">
        <f>IF(N1110="sníž. přenesená",J1110,0)</f>
        <v>0</v>
      </c>
      <c r="BI1110" s="233">
        <f>IF(N1110="nulová",J1110,0)</f>
        <v>0</v>
      </c>
      <c r="BJ1110" s="17" t="s">
        <v>153</v>
      </c>
      <c r="BK1110" s="233">
        <f>ROUND(I1110*H1110,2)</f>
        <v>0</v>
      </c>
      <c r="BL1110" s="17" t="s">
        <v>198</v>
      </c>
      <c r="BM1110" s="232" t="s">
        <v>1383</v>
      </c>
    </row>
    <row r="1111" s="2" customFormat="1">
      <c r="A1111" s="38"/>
      <c r="B1111" s="39"/>
      <c r="C1111" s="40"/>
      <c r="D1111" s="234" t="s">
        <v>154</v>
      </c>
      <c r="E1111" s="40"/>
      <c r="F1111" s="235" t="s">
        <v>1382</v>
      </c>
      <c r="G1111" s="40"/>
      <c r="H1111" s="40"/>
      <c r="I1111" s="236"/>
      <c r="J1111" s="40"/>
      <c r="K1111" s="40"/>
      <c r="L1111" s="44"/>
      <c r="M1111" s="237"/>
      <c r="N1111" s="238"/>
      <c r="O1111" s="92"/>
      <c r="P1111" s="92"/>
      <c r="Q1111" s="92"/>
      <c r="R1111" s="92"/>
      <c r="S1111" s="92"/>
      <c r="T1111" s="93"/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T1111" s="17" t="s">
        <v>154</v>
      </c>
      <c r="AU1111" s="17" t="s">
        <v>83</v>
      </c>
    </row>
    <row r="1112" s="2" customFormat="1" ht="24.15" customHeight="1">
      <c r="A1112" s="38"/>
      <c r="B1112" s="39"/>
      <c r="C1112" s="271" t="s">
        <v>758</v>
      </c>
      <c r="D1112" s="271" t="s">
        <v>253</v>
      </c>
      <c r="E1112" s="272" t="s">
        <v>1384</v>
      </c>
      <c r="F1112" s="273" t="s">
        <v>1385</v>
      </c>
      <c r="G1112" s="274" t="s">
        <v>298</v>
      </c>
      <c r="H1112" s="275">
        <v>1</v>
      </c>
      <c r="I1112" s="276"/>
      <c r="J1112" s="277">
        <f>ROUND(I1112*H1112,2)</f>
        <v>0</v>
      </c>
      <c r="K1112" s="278"/>
      <c r="L1112" s="279"/>
      <c r="M1112" s="280" t="s">
        <v>1</v>
      </c>
      <c r="N1112" s="281" t="s">
        <v>40</v>
      </c>
      <c r="O1112" s="92"/>
      <c r="P1112" s="230">
        <f>O1112*H1112</f>
        <v>0</v>
      </c>
      <c r="Q1112" s="230">
        <v>0.00040000000000000002</v>
      </c>
      <c r="R1112" s="230">
        <f>Q1112*H1112</f>
        <v>0.00040000000000000002</v>
      </c>
      <c r="S1112" s="230">
        <v>0</v>
      </c>
      <c r="T1112" s="231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32" t="s">
        <v>241</v>
      </c>
      <c r="AT1112" s="232" t="s">
        <v>253</v>
      </c>
      <c r="AU1112" s="232" t="s">
        <v>83</v>
      </c>
      <c r="AY1112" s="17" t="s">
        <v>147</v>
      </c>
      <c r="BE1112" s="233">
        <f>IF(N1112="základní",J1112,0)</f>
        <v>0</v>
      </c>
      <c r="BF1112" s="233">
        <f>IF(N1112="snížená",J1112,0)</f>
        <v>0</v>
      </c>
      <c r="BG1112" s="233">
        <f>IF(N1112="zákl. přenesená",J1112,0)</f>
        <v>0</v>
      </c>
      <c r="BH1112" s="233">
        <f>IF(N1112="sníž. přenesená",J1112,0)</f>
        <v>0</v>
      </c>
      <c r="BI1112" s="233">
        <f>IF(N1112="nulová",J1112,0)</f>
        <v>0</v>
      </c>
      <c r="BJ1112" s="17" t="s">
        <v>153</v>
      </c>
      <c r="BK1112" s="233">
        <f>ROUND(I1112*H1112,2)</f>
        <v>0</v>
      </c>
      <c r="BL1112" s="17" t="s">
        <v>198</v>
      </c>
      <c r="BM1112" s="232" t="s">
        <v>1386</v>
      </c>
    </row>
    <row r="1113" s="2" customFormat="1">
      <c r="A1113" s="38"/>
      <c r="B1113" s="39"/>
      <c r="C1113" s="40"/>
      <c r="D1113" s="234" t="s">
        <v>154</v>
      </c>
      <c r="E1113" s="40"/>
      <c r="F1113" s="235" t="s">
        <v>1385</v>
      </c>
      <c r="G1113" s="40"/>
      <c r="H1113" s="40"/>
      <c r="I1113" s="236"/>
      <c r="J1113" s="40"/>
      <c r="K1113" s="40"/>
      <c r="L1113" s="44"/>
      <c r="M1113" s="237"/>
      <c r="N1113" s="238"/>
      <c r="O1113" s="92"/>
      <c r="P1113" s="92"/>
      <c r="Q1113" s="92"/>
      <c r="R1113" s="92"/>
      <c r="S1113" s="92"/>
      <c r="T1113" s="93"/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T1113" s="17" t="s">
        <v>154</v>
      </c>
      <c r="AU1113" s="17" t="s">
        <v>83</v>
      </c>
    </row>
    <row r="1114" s="2" customFormat="1" ht="24.15" customHeight="1">
      <c r="A1114" s="38"/>
      <c r="B1114" s="39"/>
      <c r="C1114" s="220" t="s">
        <v>1387</v>
      </c>
      <c r="D1114" s="220" t="s">
        <v>149</v>
      </c>
      <c r="E1114" s="221" t="s">
        <v>1388</v>
      </c>
      <c r="F1114" s="222" t="s">
        <v>1389</v>
      </c>
      <c r="G1114" s="223" t="s">
        <v>298</v>
      </c>
      <c r="H1114" s="224">
        <v>4</v>
      </c>
      <c r="I1114" s="225"/>
      <c r="J1114" s="226">
        <f>ROUND(I1114*H1114,2)</f>
        <v>0</v>
      </c>
      <c r="K1114" s="227"/>
      <c r="L1114" s="44"/>
      <c r="M1114" s="228" t="s">
        <v>1</v>
      </c>
      <c r="N1114" s="229" t="s">
        <v>40</v>
      </c>
      <c r="O1114" s="92"/>
      <c r="P1114" s="230">
        <f>O1114*H1114</f>
        <v>0</v>
      </c>
      <c r="Q1114" s="230">
        <v>0</v>
      </c>
      <c r="R1114" s="230">
        <f>Q1114*H1114</f>
        <v>0</v>
      </c>
      <c r="S1114" s="230">
        <v>0</v>
      </c>
      <c r="T1114" s="231">
        <f>S1114*H1114</f>
        <v>0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32" t="s">
        <v>198</v>
      </c>
      <c r="AT1114" s="232" t="s">
        <v>149</v>
      </c>
      <c r="AU1114" s="232" t="s">
        <v>83</v>
      </c>
      <c r="AY1114" s="17" t="s">
        <v>147</v>
      </c>
      <c r="BE1114" s="233">
        <f>IF(N1114="základní",J1114,0)</f>
        <v>0</v>
      </c>
      <c r="BF1114" s="233">
        <f>IF(N1114="snížená",J1114,0)</f>
        <v>0</v>
      </c>
      <c r="BG1114" s="233">
        <f>IF(N1114="zákl. přenesená",J1114,0)</f>
        <v>0</v>
      </c>
      <c r="BH1114" s="233">
        <f>IF(N1114="sníž. přenesená",J1114,0)</f>
        <v>0</v>
      </c>
      <c r="BI1114" s="233">
        <f>IF(N1114="nulová",J1114,0)</f>
        <v>0</v>
      </c>
      <c r="BJ1114" s="17" t="s">
        <v>153</v>
      </c>
      <c r="BK1114" s="233">
        <f>ROUND(I1114*H1114,2)</f>
        <v>0</v>
      </c>
      <c r="BL1114" s="17" t="s">
        <v>198</v>
      </c>
      <c r="BM1114" s="232" t="s">
        <v>1390</v>
      </c>
    </row>
    <row r="1115" s="2" customFormat="1">
      <c r="A1115" s="38"/>
      <c r="B1115" s="39"/>
      <c r="C1115" s="40"/>
      <c r="D1115" s="234" t="s">
        <v>154</v>
      </c>
      <c r="E1115" s="40"/>
      <c r="F1115" s="235" t="s">
        <v>1389</v>
      </c>
      <c r="G1115" s="40"/>
      <c r="H1115" s="40"/>
      <c r="I1115" s="236"/>
      <c r="J1115" s="40"/>
      <c r="K1115" s="40"/>
      <c r="L1115" s="44"/>
      <c r="M1115" s="237"/>
      <c r="N1115" s="238"/>
      <c r="O1115" s="92"/>
      <c r="P1115" s="92"/>
      <c r="Q1115" s="92"/>
      <c r="R1115" s="92"/>
      <c r="S1115" s="92"/>
      <c r="T1115" s="93"/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T1115" s="17" t="s">
        <v>154</v>
      </c>
      <c r="AU1115" s="17" t="s">
        <v>83</v>
      </c>
    </row>
    <row r="1116" s="13" customFormat="1">
      <c r="A1116" s="13"/>
      <c r="B1116" s="239"/>
      <c r="C1116" s="240"/>
      <c r="D1116" s="234" t="s">
        <v>155</v>
      </c>
      <c r="E1116" s="241" t="s">
        <v>1</v>
      </c>
      <c r="F1116" s="242" t="s">
        <v>1391</v>
      </c>
      <c r="G1116" s="240"/>
      <c r="H1116" s="243">
        <v>4</v>
      </c>
      <c r="I1116" s="244"/>
      <c r="J1116" s="240"/>
      <c r="K1116" s="240"/>
      <c r="L1116" s="245"/>
      <c r="M1116" s="246"/>
      <c r="N1116" s="247"/>
      <c r="O1116" s="247"/>
      <c r="P1116" s="247"/>
      <c r="Q1116" s="247"/>
      <c r="R1116" s="247"/>
      <c r="S1116" s="247"/>
      <c r="T1116" s="24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9" t="s">
        <v>155</v>
      </c>
      <c r="AU1116" s="249" t="s">
        <v>83</v>
      </c>
      <c r="AV1116" s="13" t="s">
        <v>83</v>
      </c>
      <c r="AW1116" s="13" t="s">
        <v>30</v>
      </c>
      <c r="AX1116" s="13" t="s">
        <v>73</v>
      </c>
      <c r="AY1116" s="249" t="s">
        <v>147</v>
      </c>
    </row>
    <row r="1117" s="15" customFormat="1">
      <c r="A1117" s="15"/>
      <c r="B1117" s="260"/>
      <c r="C1117" s="261"/>
      <c r="D1117" s="234" t="s">
        <v>155</v>
      </c>
      <c r="E1117" s="262" t="s">
        <v>1</v>
      </c>
      <c r="F1117" s="263" t="s">
        <v>163</v>
      </c>
      <c r="G1117" s="261"/>
      <c r="H1117" s="264">
        <v>4</v>
      </c>
      <c r="I1117" s="265"/>
      <c r="J1117" s="261"/>
      <c r="K1117" s="261"/>
      <c r="L1117" s="266"/>
      <c r="M1117" s="267"/>
      <c r="N1117" s="268"/>
      <c r="O1117" s="268"/>
      <c r="P1117" s="268"/>
      <c r="Q1117" s="268"/>
      <c r="R1117" s="268"/>
      <c r="S1117" s="268"/>
      <c r="T1117" s="269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70" t="s">
        <v>155</v>
      </c>
      <c r="AU1117" s="270" t="s">
        <v>83</v>
      </c>
      <c r="AV1117" s="15" t="s">
        <v>153</v>
      </c>
      <c r="AW1117" s="15" t="s">
        <v>30</v>
      </c>
      <c r="AX1117" s="15" t="s">
        <v>81</v>
      </c>
      <c r="AY1117" s="270" t="s">
        <v>147</v>
      </c>
    </row>
    <row r="1118" s="2" customFormat="1" ht="24.15" customHeight="1">
      <c r="A1118" s="38"/>
      <c r="B1118" s="39"/>
      <c r="C1118" s="271" t="s">
        <v>1392</v>
      </c>
      <c r="D1118" s="271" t="s">
        <v>253</v>
      </c>
      <c r="E1118" s="272" t="s">
        <v>1393</v>
      </c>
      <c r="F1118" s="273" t="s">
        <v>1394</v>
      </c>
      <c r="G1118" s="274" t="s">
        <v>298</v>
      </c>
      <c r="H1118" s="275">
        <v>3</v>
      </c>
      <c r="I1118" s="276"/>
      <c r="J1118" s="277">
        <f>ROUND(I1118*H1118,2)</f>
        <v>0</v>
      </c>
      <c r="K1118" s="278"/>
      <c r="L1118" s="279"/>
      <c r="M1118" s="280" t="s">
        <v>1</v>
      </c>
      <c r="N1118" s="281" t="s">
        <v>40</v>
      </c>
      <c r="O1118" s="92"/>
      <c r="P1118" s="230">
        <f>O1118*H1118</f>
        <v>0</v>
      </c>
      <c r="Q1118" s="230">
        <v>0.0010499999999999999</v>
      </c>
      <c r="R1118" s="230">
        <f>Q1118*H1118</f>
        <v>0.00315</v>
      </c>
      <c r="S1118" s="230">
        <v>0</v>
      </c>
      <c r="T1118" s="231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32" t="s">
        <v>241</v>
      </c>
      <c r="AT1118" s="232" t="s">
        <v>253</v>
      </c>
      <c r="AU1118" s="232" t="s">
        <v>83</v>
      </c>
      <c r="AY1118" s="17" t="s">
        <v>147</v>
      </c>
      <c r="BE1118" s="233">
        <f>IF(N1118="základní",J1118,0)</f>
        <v>0</v>
      </c>
      <c r="BF1118" s="233">
        <f>IF(N1118="snížená",J1118,0)</f>
        <v>0</v>
      </c>
      <c r="BG1118" s="233">
        <f>IF(N1118="zákl. přenesená",J1118,0)</f>
        <v>0</v>
      </c>
      <c r="BH1118" s="233">
        <f>IF(N1118="sníž. přenesená",J1118,0)</f>
        <v>0</v>
      </c>
      <c r="BI1118" s="233">
        <f>IF(N1118="nulová",J1118,0)</f>
        <v>0</v>
      </c>
      <c r="BJ1118" s="17" t="s">
        <v>153</v>
      </c>
      <c r="BK1118" s="233">
        <f>ROUND(I1118*H1118,2)</f>
        <v>0</v>
      </c>
      <c r="BL1118" s="17" t="s">
        <v>198</v>
      </c>
      <c r="BM1118" s="232" t="s">
        <v>1395</v>
      </c>
    </row>
    <row r="1119" s="2" customFormat="1">
      <c r="A1119" s="38"/>
      <c r="B1119" s="39"/>
      <c r="C1119" s="40"/>
      <c r="D1119" s="234" t="s">
        <v>154</v>
      </c>
      <c r="E1119" s="40"/>
      <c r="F1119" s="235" t="s">
        <v>1394</v>
      </c>
      <c r="G1119" s="40"/>
      <c r="H1119" s="40"/>
      <c r="I1119" s="236"/>
      <c r="J1119" s="40"/>
      <c r="K1119" s="40"/>
      <c r="L1119" s="44"/>
      <c r="M1119" s="237"/>
      <c r="N1119" s="238"/>
      <c r="O1119" s="92"/>
      <c r="P1119" s="92"/>
      <c r="Q1119" s="92"/>
      <c r="R1119" s="92"/>
      <c r="S1119" s="92"/>
      <c r="T1119" s="93"/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T1119" s="17" t="s">
        <v>154</v>
      </c>
      <c r="AU1119" s="17" t="s">
        <v>83</v>
      </c>
    </row>
    <row r="1120" s="2" customFormat="1" ht="24.15" customHeight="1">
      <c r="A1120" s="38"/>
      <c r="B1120" s="39"/>
      <c r="C1120" s="271" t="s">
        <v>1396</v>
      </c>
      <c r="D1120" s="271" t="s">
        <v>253</v>
      </c>
      <c r="E1120" s="272" t="s">
        <v>1397</v>
      </c>
      <c r="F1120" s="273" t="s">
        <v>1398</v>
      </c>
      <c r="G1120" s="274" t="s">
        <v>298</v>
      </c>
      <c r="H1120" s="275">
        <v>1</v>
      </c>
      <c r="I1120" s="276"/>
      <c r="J1120" s="277">
        <f>ROUND(I1120*H1120,2)</f>
        <v>0</v>
      </c>
      <c r="K1120" s="278"/>
      <c r="L1120" s="279"/>
      <c r="M1120" s="280" t="s">
        <v>1</v>
      </c>
      <c r="N1120" s="281" t="s">
        <v>40</v>
      </c>
      <c r="O1120" s="92"/>
      <c r="P1120" s="230">
        <f>O1120*H1120</f>
        <v>0</v>
      </c>
      <c r="Q1120" s="230">
        <v>0.0010499999999999999</v>
      </c>
      <c r="R1120" s="230">
        <f>Q1120*H1120</f>
        <v>0.0010499999999999999</v>
      </c>
      <c r="S1120" s="230">
        <v>0</v>
      </c>
      <c r="T1120" s="231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32" t="s">
        <v>241</v>
      </c>
      <c r="AT1120" s="232" t="s">
        <v>253</v>
      </c>
      <c r="AU1120" s="232" t="s">
        <v>83</v>
      </c>
      <c r="AY1120" s="17" t="s">
        <v>147</v>
      </c>
      <c r="BE1120" s="233">
        <f>IF(N1120="základní",J1120,0)</f>
        <v>0</v>
      </c>
      <c r="BF1120" s="233">
        <f>IF(N1120="snížená",J1120,0)</f>
        <v>0</v>
      </c>
      <c r="BG1120" s="233">
        <f>IF(N1120="zákl. přenesená",J1120,0)</f>
        <v>0</v>
      </c>
      <c r="BH1120" s="233">
        <f>IF(N1120="sníž. přenesená",J1120,0)</f>
        <v>0</v>
      </c>
      <c r="BI1120" s="233">
        <f>IF(N1120="nulová",J1120,0)</f>
        <v>0</v>
      </c>
      <c r="BJ1120" s="17" t="s">
        <v>153</v>
      </c>
      <c r="BK1120" s="233">
        <f>ROUND(I1120*H1120,2)</f>
        <v>0</v>
      </c>
      <c r="BL1120" s="17" t="s">
        <v>198</v>
      </c>
      <c r="BM1120" s="232" t="s">
        <v>1399</v>
      </c>
    </row>
    <row r="1121" s="2" customFormat="1">
      <c r="A1121" s="38"/>
      <c r="B1121" s="39"/>
      <c r="C1121" s="40"/>
      <c r="D1121" s="234" t="s">
        <v>154</v>
      </c>
      <c r="E1121" s="40"/>
      <c r="F1121" s="235" t="s">
        <v>1398</v>
      </c>
      <c r="G1121" s="40"/>
      <c r="H1121" s="40"/>
      <c r="I1121" s="236"/>
      <c r="J1121" s="40"/>
      <c r="K1121" s="40"/>
      <c r="L1121" s="44"/>
      <c r="M1121" s="237"/>
      <c r="N1121" s="238"/>
      <c r="O1121" s="92"/>
      <c r="P1121" s="92"/>
      <c r="Q1121" s="92"/>
      <c r="R1121" s="92"/>
      <c r="S1121" s="92"/>
      <c r="T1121" s="93"/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T1121" s="17" t="s">
        <v>154</v>
      </c>
      <c r="AU1121" s="17" t="s">
        <v>83</v>
      </c>
    </row>
    <row r="1122" s="2" customFormat="1" ht="24.15" customHeight="1">
      <c r="A1122" s="38"/>
      <c r="B1122" s="39"/>
      <c r="C1122" s="220" t="s">
        <v>1400</v>
      </c>
      <c r="D1122" s="220" t="s">
        <v>149</v>
      </c>
      <c r="E1122" s="221" t="s">
        <v>1401</v>
      </c>
      <c r="F1122" s="222" t="s">
        <v>1402</v>
      </c>
      <c r="G1122" s="223" t="s">
        <v>298</v>
      </c>
      <c r="H1122" s="224">
        <v>13</v>
      </c>
      <c r="I1122" s="225"/>
      <c r="J1122" s="226">
        <f>ROUND(I1122*H1122,2)</f>
        <v>0</v>
      </c>
      <c r="K1122" s="227"/>
      <c r="L1122" s="44"/>
      <c r="M1122" s="228" t="s">
        <v>1</v>
      </c>
      <c r="N1122" s="229" t="s">
        <v>40</v>
      </c>
      <c r="O1122" s="92"/>
      <c r="P1122" s="230">
        <f>O1122*H1122</f>
        <v>0</v>
      </c>
      <c r="Q1122" s="230">
        <v>0</v>
      </c>
      <c r="R1122" s="230">
        <f>Q1122*H1122</f>
        <v>0</v>
      </c>
      <c r="S1122" s="230">
        <v>0</v>
      </c>
      <c r="T1122" s="231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32" t="s">
        <v>198</v>
      </c>
      <c r="AT1122" s="232" t="s">
        <v>149</v>
      </c>
      <c r="AU1122" s="232" t="s">
        <v>83</v>
      </c>
      <c r="AY1122" s="17" t="s">
        <v>147</v>
      </c>
      <c r="BE1122" s="233">
        <f>IF(N1122="základní",J1122,0)</f>
        <v>0</v>
      </c>
      <c r="BF1122" s="233">
        <f>IF(N1122="snížená",J1122,0)</f>
        <v>0</v>
      </c>
      <c r="BG1122" s="233">
        <f>IF(N1122="zákl. přenesená",J1122,0)</f>
        <v>0</v>
      </c>
      <c r="BH1122" s="233">
        <f>IF(N1122="sníž. přenesená",J1122,0)</f>
        <v>0</v>
      </c>
      <c r="BI1122" s="233">
        <f>IF(N1122="nulová",J1122,0)</f>
        <v>0</v>
      </c>
      <c r="BJ1122" s="17" t="s">
        <v>153</v>
      </c>
      <c r="BK1122" s="233">
        <f>ROUND(I1122*H1122,2)</f>
        <v>0</v>
      </c>
      <c r="BL1122" s="17" t="s">
        <v>198</v>
      </c>
      <c r="BM1122" s="232" t="s">
        <v>1403</v>
      </c>
    </row>
    <row r="1123" s="2" customFormat="1">
      <c r="A1123" s="38"/>
      <c r="B1123" s="39"/>
      <c r="C1123" s="40"/>
      <c r="D1123" s="234" t="s">
        <v>154</v>
      </c>
      <c r="E1123" s="40"/>
      <c r="F1123" s="235" t="s">
        <v>1402</v>
      </c>
      <c r="G1123" s="40"/>
      <c r="H1123" s="40"/>
      <c r="I1123" s="236"/>
      <c r="J1123" s="40"/>
      <c r="K1123" s="40"/>
      <c r="L1123" s="44"/>
      <c r="M1123" s="237"/>
      <c r="N1123" s="238"/>
      <c r="O1123" s="92"/>
      <c r="P1123" s="92"/>
      <c r="Q1123" s="92"/>
      <c r="R1123" s="92"/>
      <c r="S1123" s="92"/>
      <c r="T1123" s="93"/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T1123" s="17" t="s">
        <v>154</v>
      </c>
      <c r="AU1123" s="17" t="s">
        <v>83</v>
      </c>
    </row>
    <row r="1124" s="13" customFormat="1">
      <c r="A1124" s="13"/>
      <c r="B1124" s="239"/>
      <c r="C1124" s="240"/>
      <c r="D1124" s="234" t="s">
        <v>155</v>
      </c>
      <c r="E1124" s="241" t="s">
        <v>1</v>
      </c>
      <c r="F1124" s="242" t="s">
        <v>1404</v>
      </c>
      <c r="G1124" s="240"/>
      <c r="H1124" s="243">
        <v>13</v>
      </c>
      <c r="I1124" s="244"/>
      <c r="J1124" s="240"/>
      <c r="K1124" s="240"/>
      <c r="L1124" s="245"/>
      <c r="M1124" s="246"/>
      <c r="N1124" s="247"/>
      <c r="O1124" s="247"/>
      <c r="P1124" s="247"/>
      <c r="Q1124" s="247"/>
      <c r="R1124" s="247"/>
      <c r="S1124" s="247"/>
      <c r="T1124" s="24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9" t="s">
        <v>155</v>
      </c>
      <c r="AU1124" s="249" t="s">
        <v>83</v>
      </c>
      <c r="AV1124" s="13" t="s">
        <v>83</v>
      </c>
      <c r="AW1124" s="13" t="s">
        <v>30</v>
      </c>
      <c r="AX1124" s="13" t="s">
        <v>73</v>
      </c>
      <c r="AY1124" s="249" t="s">
        <v>147</v>
      </c>
    </row>
    <row r="1125" s="15" customFormat="1">
      <c r="A1125" s="15"/>
      <c r="B1125" s="260"/>
      <c r="C1125" s="261"/>
      <c r="D1125" s="234" t="s">
        <v>155</v>
      </c>
      <c r="E1125" s="262" t="s">
        <v>1</v>
      </c>
      <c r="F1125" s="263" t="s">
        <v>163</v>
      </c>
      <c r="G1125" s="261"/>
      <c r="H1125" s="264">
        <v>13</v>
      </c>
      <c r="I1125" s="265"/>
      <c r="J1125" s="261"/>
      <c r="K1125" s="261"/>
      <c r="L1125" s="266"/>
      <c r="M1125" s="267"/>
      <c r="N1125" s="268"/>
      <c r="O1125" s="268"/>
      <c r="P1125" s="268"/>
      <c r="Q1125" s="268"/>
      <c r="R1125" s="268"/>
      <c r="S1125" s="268"/>
      <c r="T1125" s="269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70" t="s">
        <v>155</v>
      </c>
      <c r="AU1125" s="270" t="s">
        <v>83</v>
      </c>
      <c r="AV1125" s="15" t="s">
        <v>153</v>
      </c>
      <c r="AW1125" s="15" t="s">
        <v>30</v>
      </c>
      <c r="AX1125" s="15" t="s">
        <v>81</v>
      </c>
      <c r="AY1125" s="270" t="s">
        <v>147</v>
      </c>
    </row>
    <row r="1126" s="2" customFormat="1" ht="16.5" customHeight="1">
      <c r="A1126" s="38"/>
      <c r="B1126" s="39"/>
      <c r="C1126" s="271" t="s">
        <v>1405</v>
      </c>
      <c r="D1126" s="271" t="s">
        <v>253</v>
      </c>
      <c r="E1126" s="272" t="s">
        <v>1406</v>
      </c>
      <c r="F1126" s="273" t="s">
        <v>1407</v>
      </c>
      <c r="G1126" s="274" t="s">
        <v>298</v>
      </c>
      <c r="H1126" s="275">
        <v>10</v>
      </c>
      <c r="I1126" s="276"/>
      <c r="J1126" s="277">
        <f>ROUND(I1126*H1126,2)</f>
        <v>0</v>
      </c>
      <c r="K1126" s="278"/>
      <c r="L1126" s="279"/>
      <c r="M1126" s="280" t="s">
        <v>1</v>
      </c>
      <c r="N1126" s="281" t="s">
        <v>40</v>
      </c>
      <c r="O1126" s="92"/>
      <c r="P1126" s="230">
        <f>O1126*H1126</f>
        <v>0</v>
      </c>
      <c r="Q1126" s="230">
        <v>0</v>
      </c>
      <c r="R1126" s="230">
        <f>Q1126*H1126</f>
        <v>0</v>
      </c>
      <c r="S1126" s="230">
        <v>0</v>
      </c>
      <c r="T1126" s="231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32" t="s">
        <v>241</v>
      </c>
      <c r="AT1126" s="232" t="s">
        <v>253</v>
      </c>
      <c r="AU1126" s="232" t="s">
        <v>83</v>
      </c>
      <c r="AY1126" s="17" t="s">
        <v>147</v>
      </c>
      <c r="BE1126" s="233">
        <f>IF(N1126="základní",J1126,0)</f>
        <v>0</v>
      </c>
      <c r="BF1126" s="233">
        <f>IF(N1126="snížená",J1126,0)</f>
        <v>0</v>
      </c>
      <c r="BG1126" s="233">
        <f>IF(N1126="zákl. přenesená",J1126,0)</f>
        <v>0</v>
      </c>
      <c r="BH1126" s="233">
        <f>IF(N1126="sníž. přenesená",J1126,0)</f>
        <v>0</v>
      </c>
      <c r="BI1126" s="233">
        <f>IF(N1126="nulová",J1126,0)</f>
        <v>0</v>
      </c>
      <c r="BJ1126" s="17" t="s">
        <v>153</v>
      </c>
      <c r="BK1126" s="233">
        <f>ROUND(I1126*H1126,2)</f>
        <v>0</v>
      </c>
      <c r="BL1126" s="17" t="s">
        <v>198</v>
      </c>
      <c r="BM1126" s="232" t="s">
        <v>1408</v>
      </c>
    </row>
    <row r="1127" s="2" customFormat="1">
      <c r="A1127" s="38"/>
      <c r="B1127" s="39"/>
      <c r="C1127" s="40"/>
      <c r="D1127" s="234" t="s">
        <v>154</v>
      </c>
      <c r="E1127" s="40"/>
      <c r="F1127" s="235" t="s">
        <v>1407</v>
      </c>
      <c r="G1127" s="40"/>
      <c r="H1127" s="40"/>
      <c r="I1127" s="236"/>
      <c r="J1127" s="40"/>
      <c r="K1127" s="40"/>
      <c r="L1127" s="44"/>
      <c r="M1127" s="237"/>
      <c r="N1127" s="238"/>
      <c r="O1127" s="92"/>
      <c r="P1127" s="92"/>
      <c r="Q1127" s="92"/>
      <c r="R1127" s="92"/>
      <c r="S1127" s="92"/>
      <c r="T1127" s="93"/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T1127" s="17" t="s">
        <v>154</v>
      </c>
      <c r="AU1127" s="17" t="s">
        <v>83</v>
      </c>
    </row>
    <row r="1128" s="2" customFormat="1" ht="16.5" customHeight="1">
      <c r="A1128" s="38"/>
      <c r="B1128" s="39"/>
      <c r="C1128" s="271" t="s">
        <v>768</v>
      </c>
      <c r="D1128" s="271" t="s">
        <v>253</v>
      </c>
      <c r="E1128" s="272" t="s">
        <v>1409</v>
      </c>
      <c r="F1128" s="273" t="s">
        <v>1410</v>
      </c>
      <c r="G1128" s="274" t="s">
        <v>298</v>
      </c>
      <c r="H1128" s="275">
        <v>3</v>
      </c>
      <c r="I1128" s="276"/>
      <c r="J1128" s="277">
        <f>ROUND(I1128*H1128,2)</f>
        <v>0</v>
      </c>
      <c r="K1128" s="278"/>
      <c r="L1128" s="279"/>
      <c r="M1128" s="280" t="s">
        <v>1</v>
      </c>
      <c r="N1128" s="281" t="s">
        <v>40</v>
      </c>
      <c r="O1128" s="92"/>
      <c r="P1128" s="230">
        <f>O1128*H1128</f>
        <v>0</v>
      </c>
      <c r="Q1128" s="230">
        <v>0</v>
      </c>
      <c r="R1128" s="230">
        <f>Q1128*H1128</f>
        <v>0</v>
      </c>
      <c r="S1128" s="230">
        <v>0</v>
      </c>
      <c r="T1128" s="231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32" t="s">
        <v>241</v>
      </c>
      <c r="AT1128" s="232" t="s">
        <v>253</v>
      </c>
      <c r="AU1128" s="232" t="s">
        <v>83</v>
      </c>
      <c r="AY1128" s="17" t="s">
        <v>147</v>
      </c>
      <c r="BE1128" s="233">
        <f>IF(N1128="základní",J1128,0)</f>
        <v>0</v>
      </c>
      <c r="BF1128" s="233">
        <f>IF(N1128="snížená",J1128,0)</f>
        <v>0</v>
      </c>
      <c r="BG1128" s="233">
        <f>IF(N1128="zákl. přenesená",J1128,0)</f>
        <v>0</v>
      </c>
      <c r="BH1128" s="233">
        <f>IF(N1128="sníž. přenesená",J1128,0)</f>
        <v>0</v>
      </c>
      <c r="BI1128" s="233">
        <f>IF(N1128="nulová",J1128,0)</f>
        <v>0</v>
      </c>
      <c r="BJ1128" s="17" t="s">
        <v>153</v>
      </c>
      <c r="BK1128" s="233">
        <f>ROUND(I1128*H1128,2)</f>
        <v>0</v>
      </c>
      <c r="BL1128" s="17" t="s">
        <v>198</v>
      </c>
      <c r="BM1128" s="232" t="s">
        <v>1411</v>
      </c>
    </row>
    <row r="1129" s="2" customFormat="1">
      <c r="A1129" s="38"/>
      <c r="B1129" s="39"/>
      <c r="C1129" s="40"/>
      <c r="D1129" s="234" t="s">
        <v>154</v>
      </c>
      <c r="E1129" s="40"/>
      <c r="F1129" s="235" t="s">
        <v>1410</v>
      </c>
      <c r="G1129" s="40"/>
      <c r="H1129" s="40"/>
      <c r="I1129" s="236"/>
      <c r="J1129" s="40"/>
      <c r="K1129" s="40"/>
      <c r="L1129" s="44"/>
      <c r="M1129" s="237"/>
      <c r="N1129" s="238"/>
      <c r="O1129" s="92"/>
      <c r="P1129" s="92"/>
      <c r="Q1129" s="92"/>
      <c r="R1129" s="92"/>
      <c r="S1129" s="92"/>
      <c r="T1129" s="93"/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T1129" s="17" t="s">
        <v>154</v>
      </c>
      <c r="AU1129" s="17" t="s">
        <v>83</v>
      </c>
    </row>
    <row r="1130" s="2" customFormat="1" ht="24.15" customHeight="1">
      <c r="A1130" s="38"/>
      <c r="B1130" s="39"/>
      <c r="C1130" s="220" t="s">
        <v>1412</v>
      </c>
      <c r="D1130" s="220" t="s">
        <v>149</v>
      </c>
      <c r="E1130" s="221" t="s">
        <v>1413</v>
      </c>
      <c r="F1130" s="222" t="s">
        <v>1414</v>
      </c>
      <c r="G1130" s="223" t="s">
        <v>298</v>
      </c>
      <c r="H1130" s="224">
        <v>1</v>
      </c>
      <c r="I1130" s="225"/>
      <c r="J1130" s="226">
        <f>ROUND(I1130*H1130,2)</f>
        <v>0</v>
      </c>
      <c r="K1130" s="227"/>
      <c r="L1130" s="44"/>
      <c r="M1130" s="228" t="s">
        <v>1</v>
      </c>
      <c r="N1130" s="229" t="s">
        <v>40</v>
      </c>
      <c r="O1130" s="92"/>
      <c r="P1130" s="230">
        <f>O1130*H1130</f>
        <v>0</v>
      </c>
      <c r="Q1130" s="230">
        <v>0</v>
      </c>
      <c r="R1130" s="230">
        <f>Q1130*H1130</f>
        <v>0</v>
      </c>
      <c r="S1130" s="230">
        <v>0</v>
      </c>
      <c r="T1130" s="231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32" t="s">
        <v>198</v>
      </c>
      <c r="AT1130" s="232" t="s">
        <v>149</v>
      </c>
      <c r="AU1130" s="232" t="s">
        <v>83</v>
      </c>
      <c r="AY1130" s="17" t="s">
        <v>147</v>
      </c>
      <c r="BE1130" s="233">
        <f>IF(N1130="základní",J1130,0)</f>
        <v>0</v>
      </c>
      <c r="BF1130" s="233">
        <f>IF(N1130="snížená",J1130,0)</f>
        <v>0</v>
      </c>
      <c r="BG1130" s="233">
        <f>IF(N1130="zákl. přenesená",J1130,0)</f>
        <v>0</v>
      </c>
      <c r="BH1130" s="233">
        <f>IF(N1130="sníž. přenesená",J1130,0)</f>
        <v>0</v>
      </c>
      <c r="BI1130" s="233">
        <f>IF(N1130="nulová",J1130,0)</f>
        <v>0</v>
      </c>
      <c r="BJ1130" s="17" t="s">
        <v>153</v>
      </c>
      <c r="BK1130" s="233">
        <f>ROUND(I1130*H1130,2)</f>
        <v>0</v>
      </c>
      <c r="BL1130" s="17" t="s">
        <v>198</v>
      </c>
      <c r="BM1130" s="232" t="s">
        <v>1415</v>
      </c>
    </row>
    <row r="1131" s="2" customFormat="1">
      <c r="A1131" s="38"/>
      <c r="B1131" s="39"/>
      <c r="C1131" s="40"/>
      <c r="D1131" s="234" t="s">
        <v>154</v>
      </c>
      <c r="E1131" s="40"/>
      <c r="F1131" s="235" t="s">
        <v>1414</v>
      </c>
      <c r="G1131" s="40"/>
      <c r="H1131" s="40"/>
      <c r="I1131" s="236"/>
      <c r="J1131" s="40"/>
      <c r="K1131" s="40"/>
      <c r="L1131" s="44"/>
      <c r="M1131" s="237"/>
      <c r="N1131" s="238"/>
      <c r="O1131" s="92"/>
      <c r="P1131" s="92"/>
      <c r="Q1131" s="92"/>
      <c r="R1131" s="92"/>
      <c r="S1131" s="92"/>
      <c r="T1131" s="93"/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T1131" s="17" t="s">
        <v>154</v>
      </c>
      <c r="AU1131" s="17" t="s">
        <v>83</v>
      </c>
    </row>
    <row r="1132" s="2" customFormat="1" ht="16.5" customHeight="1">
      <c r="A1132" s="38"/>
      <c r="B1132" s="39"/>
      <c r="C1132" s="271" t="s">
        <v>772</v>
      </c>
      <c r="D1132" s="271" t="s">
        <v>253</v>
      </c>
      <c r="E1132" s="272" t="s">
        <v>1416</v>
      </c>
      <c r="F1132" s="273" t="s">
        <v>1417</v>
      </c>
      <c r="G1132" s="274" t="s">
        <v>298</v>
      </c>
      <c r="H1132" s="275">
        <v>1</v>
      </c>
      <c r="I1132" s="276"/>
      <c r="J1132" s="277">
        <f>ROUND(I1132*H1132,2)</f>
        <v>0</v>
      </c>
      <c r="K1132" s="278"/>
      <c r="L1132" s="279"/>
      <c r="M1132" s="280" t="s">
        <v>1</v>
      </c>
      <c r="N1132" s="281" t="s">
        <v>40</v>
      </c>
      <c r="O1132" s="92"/>
      <c r="P1132" s="230">
        <f>O1132*H1132</f>
        <v>0</v>
      </c>
      <c r="Q1132" s="230">
        <v>0</v>
      </c>
      <c r="R1132" s="230">
        <f>Q1132*H1132</f>
        <v>0</v>
      </c>
      <c r="S1132" s="230">
        <v>0</v>
      </c>
      <c r="T1132" s="231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32" t="s">
        <v>241</v>
      </c>
      <c r="AT1132" s="232" t="s">
        <v>253</v>
      </c>
      <c r="AU1132" s="232" t="s">
        <v>83</v>
      </c>
      <c r="AY1132" s="17" t="s">
        <v>147</v>
      </c>
      <c r="BE1132" s="233">
        <f>IF(N1132="základní",J1132,0)</f>
        <v>0</v>
      </c>
      <c r="BF1132" s="233">
        <f>IF(N1132="snížená",J1132,0)</f>
        <v>0</v>
      </c>
      <c r="BG1132" s="233">
        <f>IF(N1132="zákl. přenesená",J1132,0)</f>
        <v>0</v>
      </c>
      <c r="BH1132" s="233">
        <f>IF(N1132="sníž. přenesená",J1132,0)</f>
        <v>0</v>
      </c>
      <c r="BI1132" s="233">
        <f>IF(N1132="nulová",J1132,0)</f>
        <v>0</v>
      </c>
      <c r="BJ1132" s="17" t="s">
        <v>153</v>
      </c>
      <c r="BK1132" s="233">
        <f>ROUND(I1132*H1132,2)</f>
        <v>0</v>
      </c>
      <c r="BL1132" s="17" t="s">
        <v>198</v>
      </c>
      <c r="BM1132" s="232" t="s">
        <v>1418</v>
      </c>
    </row>
    <row r="1133" s="2" customFormat="1">
      <c r="A1133" s="38"/>
      <c r="B1133" s="39"/>
      <c r="C1133" s="40"/>
      <c r="D1133" s="234" t="s">
        <v>154</v>
      </c>
      <c r="E1133" s="40"/>
      <c r="F1133" s="235" t="s">
        <v>1417</v>
      </c>
      <c r="G1133" s="40"/>
      <c r="H1133" s="40"/>
      <c r="I1133" s="236"/>
      <c r="J1133" s="40"/>
      <c r="K1133" s="40"/>
      <c r="L1133" s="44"/>
      <c r="M1133" s="237"/>
      <c r="N1133" s="238"/>
      <c r="O1133" s="92"/>
      <c r="P1133" s="92"/>
      <c r="Q1133" s="92"/>
      <c r="R1133" s="92"/>
      <c r="S1133" s="92"/>
      <c r="T1133" s="93"/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T1133" s="17" t="s">
        <v>154</v>
      </c>
      <c r="AU1133" s="17" t="s">
        <v>83</v>
      </c>
    </row>
    <row r="1134" s="2" customFormat="1" ht="24.15" customHeight="1">
      <c r="A1134" s="38"/>
      <c r="B1134" s="39"/>
      <c r="C1134" s="220" t="s">
        <v>1419</v>
      </c>
      <c r="D1134" s="220" t="s">
        <v>149</v>
      </c>
      <c r="E1134" s="221" t="s">
        <v>1420</v>
      </c>
      <c r="F1134" s="222" t="s">
        <v>1421</v>
      </c>
      <c r="G1134" s="223" t="s">
        <v>298</v>
      </c>
      <c r="H1134" s="224">
        <v>1</v>
      </c>
      <c r="I1134" s="225"/>
      <c r="J1134" s="226">
        <f>ROUND(I1134*H1134,2)</f>
        <v>0</v>
      </c>
      <c r="K1134" s="227"/>
      <c r="L1134" s="44"/>
      <c r="M1134" s="228" t="s">
        <v>1</v>
      </c>
      <c r="N1134" s="229" t="s">
        <v>40</v>
      </c>
      <c r="O1134" s="92"/>
      <c r="P1134" s="230">
        <f>O1134*H1134</f>
        <v>0</v>
      </c>
      <c r="Q1134" s="230">
        <v>0</v>
      </c>
      <c r="R1134" s="230">
        <f>Q1134*H1134</f>
        <v>0</v>
      </c>
      <c r="S1134" s="230">
        <v>0</v>
      </c>
      <c r="T1134" s="231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32" t="s">
        <v>198</v>
      </c>
      <c r="AT1134" s="232" t="s">
        <v>149</v>
      </c>
      <c r="AU1134" s="232" t="s">
        <v>83</v>
      </c>
      <c r="AY1134" s="17" t="s">
        <v>147</v>
      </c>
      <c r="BE1134" s="233">
        <f>IF(N1134="základní",J1134,0)</f>
        <v>0</v>
      </c>
      <c r="BF1134" s="233">
        <f>IF(N1134="snížená",J1134,0)</f>
        <v>0</v>
      </c>
      <c r="BG1134" s="233">
        <f>IF(N1134="zákl. přenesená",J1134,0)</f>
        <v>0</v>
      </c>
      <c r="BH1134" s="233">
        <f>IF(N1134="sníž. přenesená",J1134,0)</f>
        <v>0</v>
      </c>
      <c r="BI1134" s="233">
        <f>IF(N1134="nulová",J1134,0)</f>
        <v>0</v>
      </c>
      <c r="BJ1134" s="17" t="s">
        <v>153</v>
      </c>
      <c r="BK1134" s="233">
        <f>ROUND(I1134*H1134,2)</f>
        <v>0</v>
      </c>
      <c r="BL1134" s="17" t="s">
        <v>198</v>
      </c>
      <c r="BM1134" s="232" t="s">
        <v>1422</v>
      </c>
    </row>
    <row r="1135" s="2" customFormat="1">
      <c r="A1135" s="38"/>
      <c r="B1135" s="39"/>
      <c r="C1135" s="40"/>
      <c r="D1135" s="234" t="s">
        <v>154</v>
      </c>
      <c r="E1135" s="40"/>
      <c r="F1135" s="235" t="s">
        <v>1421</v>
      </c>
      <c r="G1135" s="40"/>
      <c r="H1135" s="40"/>
      <c r="I1135" s="236"/>
      <c r="J1135" s="40"/>
      <c r="K1135" s="40"/>
      <c r="L1135" s="44"/>
      <c r="M1135" s="237"/>
      <c r="N1135" s="238"/>
      <c r="O1135" s="92"/>
      <c r="P1135" s="92"/>
      <c r="Q1135" s="92"/>
      <c r="R1135" s="92"/>
      <c r="S1135" s="92"/>
      <c r="T1135" s="93"/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T1135" s="17" t="s">
        <v>154</v>
      </c>
      <c r="AU1135" s="17" t="s">
        <v>83</v>
      </c>
    </row>
    <row r="1136" s="2" customFormat="1" ht="16.5" customHeight="1">
      <c r="A1136" s="38"/>
      <c r="B1136" s="39"/>
      <c r="C1136" s="271" t="s">
        <v>776</v>
      </c>
      <c r="D1136" s="271" t="s">
        <v>253</v>
      </c>
      <c r="E1136" s="272" t="s">
        <v>1423</v>
      </c>
      <c r="F1136" s="273" t="s">
        <v>1424</v>
      </c>
      <c r="G1136" s="274" t="s">
        <v>298</v>
      </c>
      <c r="H1136" s="275">
        <v>1</v>
      </c>
      <c r="I1136" s="276"/>
      <c r="J1136" s="277">
        <f>ROUND(I1136*H1136,2)</f>
        <v>0</v>
      </c>
      <c r="K1136" s="278"/>
      <c r="L1136" s="279"/>
      <c r="M1136" s="280" t="s">
        <v>1</v>
      </c>
      <c r="N1136" s="281" t="s">
        <v>40</v>
      </c>
      <c r="O1136" s="92"/>
      <c r="P1136" s="230">
        <f>O1136*H1136</f>
        <v>0</v>
      </c>
      <c r="Q1136" s="230">
        <v>0</v>
      </c>
      <c r="R1136" s="230">
        <f>Q1136*H1136</f>
        <v>0</v>
      </c>
      <c r="S1136" s="230">
        <v>0</v>
      </c>
      <c r="T1136" s="231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32" t="s">
        <v>241</v>
      </c>
      <c r="AT1136" s="232" t="s">
        <v>253</v>
      </c>
      <c r="AU1136" s="232" t="s">
        <v>83</v>
      </c>
      <c r="AY1136" s="17" t="s">
        <v>147</v>
      </c>
      <c r="BE1136" s="233">
        <f>IF(N1136="základní",J1136,0)</f>
        <v>0</v>
      </c>
      <c r="BF1136" s="233">
        <f>IF(N1136="snížená",J1136,0)</f>
        <v>0</v>
      </c>
      <c r="BG1136" s="233">
        <f>IF(N1136="zákl. přenesená",J1136,0)</f>
        <v>0</v>
      </c>
      <c r="BH1136" s="233">
        <f>IF(N1136="sníž. přenesená",J1136,0)</f>
        <v>0</v>
      </c>
      <c r="BI1136" s="233">
        <f>IF(N1136="nulová",J1136,0)</f>
        <v>0</v>
      </c>
      <c r="BJ1136" s="17" t="s">
        <v>153</v>
      </c>
      <c r="BK1136" s="233">
        <f>ROUND(I1136*H1136,2)</f>
        <v>0</v>
      </c>
      <c r="BL1136" s="17" t="s">
        <v>198</v>
      </c>
      <c r="BM1136" s="232" t="s">
        <v>1425</v>
      </c>
    </row>
    <row r="1137" s="2" customFormat="1">
      <c r="A1137" s="38"/>
      <c r="B1137" s="39"/>
      <c r="C1137" s="40"/>
      <c r="D1137" s="234" t="s">
        <v>154</v>
      </c>
      <c r="E1137" s="40"/>
      <c r="F1137" s="235" t="s">
        <v>1424</v>
      </c>
      <c r="G1137" s="40"/>
      <c r="H1137" s="40"/>
      <c r="I1137" s="236"/>
      <c r="J1137" s="40"/>
      <c r="K1137" s="40"/>
      <c r="L1137" s="44"/>
      <c r="M1137" s="237"/>
      <c r="N1137" s="238"/>
      <c r="O1137" s="92"/>
      <c r="P1137" s="92"/>
      <c r="Q1137" s="92"/>
      <c r="R1137" s="92"/>
      <c r="S1137" s="92"/>
      <c r="T1137" s="93"/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T1137" s="17" t="s">
        <v>154</v>
      </c>
      <c r="AU1137" s="17" t="s">
        <v>83</v>
      </c>
    </row>
    <row r="1138" s="2" customFormat="1" ht="24.15" customHeight="1">
      <c r="A1138" s="38"/>
      <c r="B1138" s="39"/>
      <c r="C1138" s="220" t="s">
        <v>1426</v>
      </c>
      <c r="D1138" s="220" t="s">
        <v>149</v>
      </c>
      <c r="E1138" s="221" t="s">
        <v>1427</v>
      </c>
      <c r="F1138" s="222" t="s">
        <v>1428</v>
      </c>
      <c r="G1138" s="223" t="s">
        <v>298</v>
      </c>
      <c r="H1138" s="224">
        <v>4</v>
      </c>
      <c r="I1138" s="225"/>
      <c r="J1138" s="226">
        <f>ROUND(I1138*H1138,2)</f>
        <v>0</v>
      </c>
      <c r="K1138" s="227"/>
      <c r="L1138" s="44"/>
      <c r="M1138" s="228" t="s">
        <v>1</v>
      </c>
      <c r="N1138" s="229" t="s">
        <v>40</v>
      </c>
      <c r="O1138" s="92"/>
      <c r="P1138" s="230">
        <f>O1138*H1138</f>
        <v>0</v>
      </c>
      <c r="Q1138" s="230">
        <v>0</v>
      </c>
      <c r="R1138" s="230">
        <f>Q1138*H1138</f>
        <v>0</v>
      </c>
      <c r="S1138" s="230">
        <v>0</v>
      </c>
      <c r="T1138" s="231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32" t="s">
        <v>198</v>
      </c>
      <c r="AT1138" s="232" t="s">
        <v>149</v>
      </c>
      <c r="AU1138" s="232" t="s">
        <v>83</v>
      </c>
      <c r="AY1138" s="17" t="s">
        <v>147</v>
      </c>
      <c r="BE1138" s="233">
        <f>IF(N1138="základní",J1138,0)</f>
        <v>0</v>
      </c>
      <c r="BF1138" s="233">
        <f>IF(N1138="snížená",J1138,0)</f>
        <v>0</v>
      </c>
      <c r="BG1138" s="233">
        <f>IF(N1138="zákl. přenesená",J1138,0)</f>
        <v>0</v>
      </c>
      <c r="BH1138" s="233">
        <f>IF(N1138="sníž. přenesená",J1138,0)</f>
        <v>0</v>
      </c>
      <c r="BI1138" s="233">
        <f>IF(N1138="nulová",J1138,0)</f>
        <v>0</v>
      </c>
      <c r="BJ1138" s="17" t="s">
        <v>153</v>
      </c>
      <c r="BK1138" s="233">
        <f>ROUND(I1138*H1138,2)</f>
        <v>0</v>
      </c>
      <c r="BL1138" s="17" t="s">
        <v>198</v>
      </c>
      <c r="BM1138" s="232" t="s">
        <v>1429</v>
      </c>
    </row>
    <row r="1139" s="2" customFormat="1">
      <c r="A1139" s="38"/>
      <c r="B1139" s="39"/>
      <c r="C1139" s="40"/>
      <c r="D1139" s="234" t="s">
        <v>154</v>
      </c>
      <c r="E1139" s="40"/>
      <c r="F1139" s="235" t="s">
        <v>1428</v>
      </c>
      <c r="G1139" s="40"/>
      <c r="H1139" s="40"/>
      <c r="I1139" s="236"/>
      <c r="J1139" s="40"/>
      <c r="K1139" s="40"/>
      <c r="L1139" s="44"/>
      <c r="M1139" s="237"/>
      <c r="N1139" s="238"/>
      <c r="O1139" s="92"/>
      <c r="P1139" s="92"/>
      <c r="Q1139" s="92"/>
      <c r="R1139" s="92"/>
      <c r="S1139" s="92"/>
      <c r="T1139" s="93"/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T1139" s="17" t="s">
        <v>154</v>
      </c>
      <c r="AU1139" s="17" t="s">
        <v>83</v>
      </c>
    </row>
    <row r="1140" s="13" customFormat="1">
      <c r="A1140" s="13"/>
      <c r="B1140" s="239"/>
      <c r="C1140" s="240"/>
      <c r="D1140" s="234" t="s">
        <v>155</v>
      </c>
      <c r="E1140" s="241" t="s">
        <v>1</v>
      </c>
      <c r="F1140" s="242" t="s">
        <v>1430</v>
      </c>
      <c r="G1140" s="240"/>
      <c r="H1140" s="243">
        <v>4</v>
      </c>
      <c r="I1140" s="244"/>
      <c r="J1140" s="240"/>
      <c r="K1140" s="240"/>
      <c r="L1140" s="245"/>
      <c r="M1140" s="246"/>
      <c r="N1140" s="247"/>
      <c r="O1140" s="247"/>
      <c r="P1140" s="247"/>
      <c r="Q1140" s="247"/>
      <c r="R1140" s="247"/>
      <c r="S1140" s="247"/>
      <c r="T1140" s="24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9" t="s">
        <v>155</v>
      </c>
      <c r="AU1140" s="249" t="s">
        <v>83</v>
      </c>
      <c r="AV1140" s="13" t="s">
        <v>83</v>
      </c>
      <c r="AW1140" s="13" t="s">
        <v>30</v>
      </c>
      <c r="AX1140" s="13" t="s">
        <v>73</v>
      </c>
      <c r="AY1140" s="249" t="s">
        <v>147</v>
      </c>
    </row>
    <row r="1141" s="15" customFormat="1">
      <c r="A1141" s="15"/>
      <c r="B1141" s="260"/>
      <c r="C1141" s="261"/>
      <c r="D1141" s="234" t="s">
        <v>155</v>
      </c>
      <c r="E1141" s="262" t="s">
        <v>1</v>
      </c>
      <c r="F1141" s="263" t="s">
        <v>163</v>
      </c>
      <c r="G1141" s="261"/>
      <c r="H1141" s="264">
        <v>4</v>
      </c>
      <c r="I1141" s="265"/>
      <c r="J1141" s="261"/>
      <c r="K1141" s="261"/>
      <c r="L1141" s="266"/>
      <c r="M1141" s="267"/>
      <c r="N1141" s="268"/>
      <c r="O1141" s="268"/>
      <c r="P1141" s="268"/>
      <c r="Q1141" s="268"/>
      <c r="R1141" s="268"/>
      <c r="S1141" s="268"/>
      <c r="T1141" s="269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70" t="s">
        <v>155</v>
      </c>
      <c r="AU1141" s="270" t="s">
        <v>83</v>
      </c>
      <c r="AV1141" s="15" t="s">
        <v>153</v>
      </c>
      <c r="AW1141" s="15" t="s">
        <v>30</v>
      </c>
      <c r="AX1141" s="15" t="s">
        <v>81</v>
      </c>
      <c r="AY1141" s="270" t="s">
        <v>147</v>
      </c>
    </row>
    <row r="1142" s="2" customFormat="1" ht="16.5" customHeight="1">
      <c r="A1142" s="38"/>
      <c r="B1142" s="39"/>
      <c r="C1142" s="271" t="s">
        <v>780</v>
      </c>
      <c r="D1142" s="271" t="s">
        <v>253</v>
      </c>
      <c r="E1142" s="272" t="s">
        <v>1431</v>
      </c>
      <c r="F1142" s="273" t="s">
        <v>1432</v>
      </c>
      <c r="G1142" s="274" t="s">
        <v>298</v>
      </c>
      <c r="H1142" s="275">
        <v>1</v>
      </c>
      <c r="I1142" s="276"/>
      <c r="J1142" s="277">
        <f>ROUND(I1142*H1142,2)</f>
        <v>0</v>
      </c>
      <c r="K1142" s="278"/>
      <c r="L1142" s="279"/>
      <c r="M1142" s="280" t="s">
        <v>1</v>
      </c>
      <c r="N1142" s="281" t="s">
        <v>40</v>
      </c>
      <c r="O1142" s="92"/>
      <c r="P1142" s="230">
        <f>O1142*H1142</f>
        <v>0</v>
      </c>
      <c r="Q1142" s="230">
        <v>0</v>
      </c>
      <c r="R1142" s="230">
        <f>Q1142*H1142</f>
        <v>0</v>
      </c>
      <c r="S1142" s="230">
        <v>0</v>
      </c>
      <c r="T1142" s="231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32" t="s">
        <v>241</v>
      </c>
      <c r="AT1142" s="232" t="s">
        <v>253</v>
      </c>
      <c r="AU1142" s="232" t="s">
        <v>83</v>
      </c>
      <c r="AY1142" s="17" t="s">
        <v>147</v>
      </c>
      <c r="BE1142" s="233">
        <f>IF(N1142="základní",J1142,0)</f>
        <v>0</v>
      </c>
      <c r="BF1142" s="233">
        <f>IF(N1142="snížená",J1142,0)</f>
        <v>0</v>
      </c>
      <c r="BG1142" s="233">
        <f>IF(N1142="zákl. přenesená",J1142,0)</f>
        <v>0</v>
      </c>
      <c r="BH1142" s="233">
        <f>IF(N1142="sníž. přenesená",J1142,0)</f>
        <v>0</v>
      </c>
      <c r="BI1142" s="233">
        <f>IF(N1142="nulová",J1142,0)</f>
        <v>0</v>
      </c>
      <c r="BJ1142" s="17" t="s">
        <v>153</v>
      </c>
      <c r="BK1142" s="233">
        <f>ROUND(I1142*H1142,2)</f>
        <v>0</v>
      </c>
      <c r="BL1142" s="17" t="s">
        <v>198</v>
      </c>
      <c r="BM1142" s="232" t="s">
        <v>1433</v>
      </c>
    </row>
    <row r="1143" s="2" customFormat="1">
      <c r="A1143" s="38"/>
      <c r="B1143" s="39"/>
      <c r="C1143" s="40"/>
      <c r="D1143" s="234" t="s">
        <v>154</v>
      </c>
      <c r="E1143" s="40"/>
      <c r="F1143" s="235" t="s">
        <v>1432</v>
      </c>
      <c r="G1143" s="40"/>
      <c r="H1143" s="40"/>
      <c r="I1143" s="236"/>
      <c r="J1143" s="40"/>
      <c r="K1143" s="40"/>
      <c r="L1143" s="44"/>
      <c r="M1143" s="237"/>
      <c r="N1143" s="238"/>
      <c r="O1143" s="92"/>
      <c r="P1143" s="92"/>
      <c r="Q1143" s="92"/>
      <c r="R1143" s="92"/>
      <c r="S1143" s="92"/>
      <c r="T1143" s="93"/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T1143" s="17" t="s">
        <v>154</v>
      </c>
      <c r="AU1143" s="17" t="s">
        <v>83</v>
      </c>
    </row>
    <row r="1144" s="2" customFormat="1" ht="16.5" customHeight="1">
      <c r="A1144" s="38"/>
      <c r="B1144" s="39"/>
      <c r="C1144" s="271" t="s">
        <v>1434</v>
      </c>
      <c r="D1144" s="271" t="s">
        <v>253</v>
      </c>
      <c r="E1144" s="272" t="s">
        <v>1435</v>
      </c>
      <c r="F1144" s="273" t="s">
        <v>1436</v>
      </c>
      <c r="G1144" s="274" t="s">
        <v>298</v>
      </c>
      <c r="H1144" s="275">
        <v>3</v>
      </c>
      <c r="I1144" s="276"/>
      <c r="J1144" s="277">
        <f>ROUND(I1144*H1144,2)</f>
        <v>0</v>
      </c>
      <c r="K1144" s="278"/>
      <c r="L1144" s="279"/>
      <c r="M1144" s="280" t="s">
        <v>1</v>
      </c>
      <c r="N1144" s="281" t="s">
        <v>40</v>
      </c>
      <c r="O1144" s="92"/>
      <c r="P1144" s="230">
        <f>O1144*H1144</f>
        <v>0</v>
      </c>
      <c r="Q1144" s="230">
        <v>0</v>
      </c>
      <c r="R1144" s="230">
        <f>Q1144*H1144</f>
        <v>0</v>
      </c>
      <c r="S1144" s="230">
        <v>0</v>
      </c>
      <c r="T1144" s="231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32" t="s">
        <v>241</v>
      </c>
      <c r="AT1144" s="232" t="s">
        <v>253</v>
      </c>
      <c r="AU1144" s="232" t="s">
        <v>83</v>
      </c>
      <c r="AY1144" s="17" t="s">
        <v>147</v>
      </c>
      <c r="BE1144" s="233">
        <f>IF(N1144="základní",J1144,0)</f>
        <v>0</v>
      </c>
      <c r="BF1144" s="233">
        <f>IF(N1144="snížená",J1144,0)</f>
        <v>0</v>
      </c>
      <c r="BG1144" s="233">
        <f>IF(N1144="zákl. přenesená",J1144,0)</f>
        <v>0</v>
      </c>
      <c r="BH1144" s="233">
        <f>IF(N1144="sníž. přenesená",J1144,0)</f>
        <v>0</v>
      </c>
      <c r="BI1144" s="233">
        <f>IF(N1144="nulová",J1144,0)</f>
        <v>0</v>
      </c>
      <c r="BJ1144" s="17" t="s">
        <v>153</v>
      </c>
      <c r="BK1144" s="233">
        <f>ROUND(I1144*H1144,2)</f>
        <v>0</v>
      </c>
      <c r="BL1144" s="17" t="s">
        <v>198</v>
      </c>
      <c r="BM1144" s="232" t="s">
        <v>1437</v>
      </c>
    </row>
    <row r="1145" s="2" customFormat="1">
      <c r="A1145" s="38"/>
      <c r="B1145" s="39"/>
      <c r="C1145" s="40"/>
      <c r="D1145" s="234" t="s">
        <v>154</v>
      </c>
      <c r="E1145" s="40"/>
      <c r="F1145" s="235" t="s">
        <v>1436</v>
      </c>
      <c r="G1145" s="40"/>
      <c r="H1145" s="40"/>
      <c r="I1145" s="236"/>
      <c r="J1145" s="40"/>
      <c r="K1145" s="40"/>
      <c r="L1145" s="44"/>
      <c r="M1145" s="237"/>
      <c r="N1145" s="238"/>
      <c r="O1145" s="92"/>
      <c r="P1145" s="92"/>
      <c r="Q1145" s="92"/>
      <c r="R1145" s="92"/>
      <c r="S1145" s="92"/>
      <c r="T1145" s="93"/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T1145" s="17" t="s">
        <v>154</v>
      </c>
      <c r="AU1145" s="17" t="s">
        <v>83</v>
      </c>
    </row>
    <row r="1146" s="2" customFormat="1" ht="21.75" customHeight="1">
      <c r="A1146" s="38"/>
      <c r="B1146" s="39"/>
      <c r="C1146" s="220" t="s">
        <v>783</v>
      </c>
      <c r="D1146" s="220" t="s">
        <v>149</v>
      </c>
      <c r="E1146" s="221" t="s">
        <v>1438</v>
      </c>
      <c r="F1146" s="222" t="s">
        <v>1439</v>
      </c>
      <c r="G1146" s="223" t="s">
        <v>298</v>
      </c>
      <c r="H1146" s="224">
        <v>1</v>
      </c>
      <c r="I1146" s="225"/>
      <c r="J1146" s="226">
        <f>ROUND(I1146*H1146,2)</f>
        <v>0</v>
      </c>
      <c r="K1146" s="227"/>
      <c r="L1146" s="44"/>
      <c r="M1146" s="228" t="s">
        <v>1</v>
      </c>
      <c r="N1146" s="229" t="s">
        <v>40</v>
      </c>
      <c r="O1146" s="92"/>
      <c r="P1146" s="230">
        <f>O1146*H1146</f>
        <v>0</v>
      </c>
      <c r="Q1146" s="230">
        <v>0</v>
      </c>
      <c r="R1146" s="230">
        <f>Q1146*H1146</f>
        <v>0</v>
      </c>
      <c r="S1146" s="230">
        <v>0</v>
      </c>
      <c r="T1146" s="231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32" t="s">
        <v>198</v>
      </c>
      <c r="AT1146" s="232" t="s">
        <v>149</v>
      </c>
      <c r="AU1146" s="232" t="s">
        <v>83</v>
      </c>
      <c r="AY1146" s="17" t="s">
        <v>147</v>
      </c>
      <c r="BE1146" s="233">
        <f>IF(N1146="základní",J1146,0)</f>
        <v>0</v>
      </c>
      <c r="BF1146" s="233">
        <f>IF(N1146="snížená",J1146,0)</f>
        <v>0</v>
      </c>
      <c r="BG1146" s="233">
        <f>IF(N1146="zákl. přenesená",J1146,0)</f>
        <v>0</v>
      </c>
      <c r="BH1146" s="233">
        <f>IF(N1146="sníž. přenesená",J1146,0)</f>
        <v>0</v>
      </c>
      <c r="BI1146" s="233">
        <f>IF(N1146="nulová",J1146,0)</f>
        <v>0</v>
      </c>
      <c r="BJ1146" s="17" t="s">
        <v>153</v>
      </c>
      <c r="BK1146" s="233">
        <f>ROUND(I1146*H1146,2)</f>
        <v>0</v>
      </c>
      <c r="BL1146" s="17" t="s">
        <v>198</v>
      </c>
      <c r="BM1146" s="232" t="s">
        <v>1440</v>
      </c>
    </row>
    <row r="1147" s="2" customFormat="1">
      <c r="A1147" s="38"/>
      <c r="B1147" s="39"/>
      <c r="C1147" s="40"/>
      <c r="D1147" s="234" t="s">
        <v>154</v>
      </c>
      <c r="E1147" s="40"/>
      <c r="F1147" s="235" t="s">
        <v>1439</v>
      </c>
      <c r="G1147" s="40"/>
      <c r="H1147" s="40"/>
      <c r="I1147" s="236"/>
      <c r="J1147" s="40"/>
      <c r="K1147" s="40"/>
      <c r="L1147" s="44"/>
      <c r="M1147" s="237"/>
      <c r="N1147" s="238"/>
      <c r="O1147" s="92"/>
      <c r="P1147" s="92"/>
      <c r="Q1147" s="92"/>
      <c r="R1147" s="92"/>
      <c r="S1147" s="92"/>
      <c r="T1147" s="93"/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T1147" s="17" t="s">
        <v>154</v>
      </c>
      <c r="AU1147" s="17" t="s">
        <v>83</v>
      </c>
    </row>
    <row r="1148" s="2" customFormat="1" ht="16.5" customHeight="1">
      <c r="A1148" s="38"/>
      <c r="B1148" s="39"/>
      <c r="C1148" s="271" t="s">
        <v>1441</v>
      </c>
      <c r="D1148" s="271" t="s">
        <v>253</v>
      </c>
      <c r="E1148" s="272" t="s">
        <v>1442</v>
      </c>
      <c r="F1148" s="273" t="s">
        <v>1443</v>
      </c>
      <c r="G1148" s="274" t="s">
        <v>298</v>
      </c>
      <c r="H1148" s="275">
        <v>1</v>
      </c>
      <c r="I1148" s="276"/>
      <c r="J1148" s="277">
        <f>ROUND(I1148*H1148,2)</f>
        <v>0</v>
      </c>
      <c r="K1148" s="278"/>
      <c r="L1148" s="279"/>
      <c r="M1148" s="280" t="s">
        <v>1</v>
      </c>
      <c r="N1148" s="281" t="s">
        <v>40</v>
      </c>
      <c r="O1148" s="92"/>
      <c r="P1148" s="230">
        <f>O1148*H1148</f>
        <v>0</v>
      </c>
      <c r="Q1148" s="230">
        <v>0</v>
      </c>
      <c r="R1148" s="230">
        <f>Q1148*H1148</f>
        <v>0</v>
      </c>
      <c r="S1148" s="230">
        <v>0</v>
      </c>
      <c r="T1148" s="231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32" t="s">
        <v>241</v>
      </c>
      <c r="AT1148" s="232" t="s">
        <v>253</v>
      </c>
      <c r="AU1148" s="232" t="s">
        <v>83</v>
      </c>
      <c r="AY1148" s="17" t="s">
        <v>147</v>
      </c>
      <c r="BE1148" s="233">
        <f>IF(N1148="základní",J1148,0)</f>
        <v>0</v>
      </c>
      <c r="BF1148" s="233">
        <f>IF(N1148="snížená",J1148,0)</f>
        <v>0</v>
      </c>
      <c r="BG1148" s="233">
        <f>IF(N1148="zákl. přenesená",J1148,0)</f>
        <v>0</v>
      </c>
      <c r="BH1148" s="233">
        <f>IF(N1148="sníž. přenesená",J1148,0)</f>
        <v>0</v>
      </c>
      <c r="BI1148" s="233">
        <f>IF(N1148="nulová",J1148,0)</f>
        <v>0</v>
      </c>
      <c r="BJ1148" s="17" t="s">
        <v>153</v>
      </c>
      <c r="BK1148" s="233">
        <f>ROUND(I1148*H1148,2)</f>
        <v>0</v>
      </c>
      <c r="BL1148" s="17" t="s">
        <v>198</v>
      </c>
      <c r="BM1148" s="232" t="s">
        <v>1444</v>
      </c>
    </row>
    <row r="1149" s="2" customFormat="1">
      <c r="A1149" s="38"/>
      <c r="B1149" s="39"/>
      <c r="C1149" s="40"/>
      <c r="D1149" s="234" t="s">
        <v>154</v>
      </c>
      <c r="E1149" s="40"/>
      <c r="F1149" s="235" t="s">
        <v>1443</v>
      </c>
      <c r="G1149" s="40"/>
      <c r="H1149" s="40"/>
      <c r="I1149" s="236"/>
      <c r="J1149" s="40"/>
      <c r="K1149" s="40"/>
      <c r="L1149" s="44"/>
      <c r="M1149" s="237"/>
      <c r="N1149" s="238"/>
      <c r="O1149" s="92"/>
      <c r="P1149" s="92"/>
      <c r="Q1149" s="92"/>
      <c r="R1149" s="92"/>
      <c r="S1149" s="92"/>
      <c r="T1149" s="93"/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T1149" s="17" t="s">
        <v>154</v>
      </c>
      <c r="AU1149" s="17" t="s">
        <v>83</v>
      </c>
    </row>
    <row r="1150" s="2" customFormat="1" ht="16.5" customHeight="1">
      <c r="A1150" s="38"/>
      <c r="B1150" s="39"/>
      <c r="C1150" s="220" t="s">
        <v>802</v>
      </c>
      <c r="D1150" s="220" t="s">
        <v>149</v>
      </c>
      <c r="E1150" s="221" t="s">
        <v>1445</v>
      </c>
      <c r="F1150" s="222" t="s">
        <v>1446</v>
      </c>
      <c r="G1150" s="223" t="s">
        <v>298</v>
      </c>
      <c r="H1150" s="224">
        <v>4</v>
      </c>
      <c r="I1150" s="225"/>
      <c r="J1150" s="226">
        <f>ROUND(I1150*H1150,2)</f>
        <v>0</v>
      </c>
      <c r="K1150" s="227"/>
      <c r="L1150" s="44"/>
      <c r="M1150" s="228" t="s">
        <v>1</v>
      </c>
      <c r="N1150" s="229" t="s">
        <v>40</v>
      </c>
      <c r="O1150" s="92"/>
      <c r="P1150" s="230">
        <f>O1150*H1150</f>
        <v>0</v>
      </c>
      <c r="Q1150" s="230">
        <v>0</v>
      </c>
      <c r="R1150" s="230">
        <f>Q1150*H1150</f>
        <v>0</v>
      </c>
      <c r="S1150" s="230">
        <v>0</v>
      </c>
      <c r="T1150" s="231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32" t="s">
        <v>198</v>
      </c>
      <c r="AT1150" s="232" t="s">
        <v>149</v>
      </c>
      <c r="AU1150" s="232" t="s">
        <v>83</v>
      </c>
      <c r="AY1150" s="17" t="s">
        <v>147</v>
      </c>
      <c r="BE1150" s="233">
        <f>IF(N1150="základní",J1150,0)</f>
        <v>0</v>
      </c>
      <c r="BF1150" s="233">
        <f>IF(N1150="snížená",J1150,0)</f>
        <v>0</v>
      </c>
      <c r="BG1150" s="233">
        <f>IF(N1150="zákl. přenesená",J1150,0)</f>
        <v>0</v>
      </c>
      <c r="BH1150" s="233">
        <f>IF(N1150="sníž. přenesená",J1150,0)</f>
        <v>0</v>
      </c>
      <c r="BI1150" s="233">
        <f>IF(N1150="nulová",J1150,0)</f>
        <v>0</v>
      </c>
      <c r="BJ1150" s="17" t="s">
        <v>153</v>
      </c>
      <c r="BK1150" s="233">
        <f>ROUND(I1150*H1150,2)</f>
        <v>0</v>
      </c>
      <c r="BL1150" s="17" t="s">
        <v>198</v>
      </c>
      <c r="BM1150" s="232" t="s">
        <v>1447</v>
      </c>
    </row>
    <row r="1151" s="2" customFormat="1">
      <c r="A1151" s="38"/>
      <c r="B1151" s="39"/>
      <c r="C1151" s="40"/>
      <c r="D1151" s="234" t="s">
        <v>154</v>
      </c>
      <c r="E1151" s="40"/>
      <c r="F1151" s="235" t="s">
        <v>1446</v>
      </c>
      <c r="G1151" s="40"/>
      <c r="H1151" s="40"/>
      <c r="I1151" s="236"/>
      <c r="J1151" s="40"/>
      <c r="K1151" s="40"/>
      <c r="L1151" s="44"/>
      <c r="M1151" s="237"/>
      <c r="N1151" s="238"/>
      <c r="O1151" s="92"/>
      <c r="P1151" s="92"/>
      <c r="Q1151" s="92"/>
      <c r="R1151" s="92"/>
      <c r="S1151" s="92"/>
      <c r="T1151" s="93"/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T1151" s="17" t="s">
        <v>154</v>
      </c>
      <c r="AU1151" s="17" t="s">
        <v>83</v>
      </c>
    </row>
    <row r="1152" s="2" customFormat="1" ht="16.5" customHeight="1">
      <c r="A1152" s="38"/>
      <c r="B1152" s="39"/>
      <c r="C1152" s="271" t="s">
        <v>1448</v>
      </c>
      <c r="D1152" s="271" t="s">
        <v>253</v>
      </c>
      <c r="E1152" s="272" t="s">
        <v>1449</v>
      </c>
      <c r="F1152" s="273" t="s">
        <v>1450</v>
      </c>
      <c r="G1152" s="274" t="s">
        <v>298</v>
      </c>
      <c r="H1152" s="275">
        <v>4</v>
      </c>
      <c r="I1152" s="276"/>
      <c r="J1152" s="277">
        <f>ROUND(I1152*H1152,2)</f>
        <v>0</v>
      </c>
      <c r="K1152" s="278"/>
      <c r="L1152" s="279"/>
      <c r="M1152" s="280" t="s">
        <v>1</v>
      </c>
      <c r="N1152" s="281" t="s">
        <v>40</v>
      </c>
      <c r="O1152" s="92"/>
      <c r="P1152" s="230">
        <f>O1152*H1152</f>
        <v>0</v>
      </c>
      <c r="Q1152" s="230">
        <v>0</v>
      </c>
      <c r="R1152" s="230">
        <f>Q1152*H1152</f>
        <v>0</v>
      </c>
      <c r="S1152" s="230">
        <v>0</v>
      </c>
      <c r="T1152" s="231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32" t="s">
        <v>241</v>
      </c>
      <c r="AT1152" s="232" t="s">
        <v>253</v>
      </c>
      <c r="AU1152" s="232" t="s">
        <v>83</v>
      </c>
      <c r="AY1152" s="17" t="s">
        <v>147</v>
      </c>
      <c r="BE1152" s="233">
        <f>IF(N1152="základní",J1152,0)</f>
        <v>0</v>
      </c>
      <c r="BF1152" s="233">
        <f>IF(N1152="snížená",J1152,0)</f>
        <v>0</v>
      </c>
      <c r="BG1152" s="233">
        <f>IF(N1152="zákl. přenesená",J1152,0)</f>
        <v>0</v>
      </c>
      <c r="BH1152" s="233">
        <f>IF(N1152="sníž. přenesená",J1152,0)</f>
        <v>0</v>
      </c>
      <c r="BI1152" s="233">
        <f>IF(N1152="nulová",J1152,0)</f>
        <v>0</v>
      </c>
      <c r="BJ1152" s="17" t="s">
        <v>153</v>
      </c>
      <c r="BK1152" s="233">
        <f>ROUND(I1152*H1152,2)</f>
        <v>0</v>
      </c>
      <c r="BL1152" s="17" t="s">
        <v>198</v>
      </c>
      <c r="BM1152" s="232" t="s">
        <v>1451</v>
      </c>
    </row>
    <row r="1153" s="2" customFormat="1">
      <c r="A1153" s="38"/>
      <c r="B1153" s="39"/>
      <c r="C1153" s="40"/>
      <c r="D1153" s="234" t="s">
        <v>154</v>
      </c>
      <c r="E1153" s="40"/>
      <c r="F1153" s="235" t="s">
        <v>1450</v>
      </c>
      <c r="G1153" s="40"/>
      <c r="H1153" s="40"/>
      <c r="I1153" s="236"/>
      <c r="J1153" s="40"/>
      <c r="K1153" s="40"/>
      <c r="L1153" s="44"/>
      <c r="M1153" s="237"/>
      <c r="N1153" s="238"/>
      <c r="O1153" s="92"/>
      <c r="P1153" s="92"/>
      <c r="Q1153" s="92"/>
      <c r="R1153" s="92"/>
      <c r="S1153" s="92"/>
      <c r="T1153" s="93"/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T1153" s="17" t="s">
        <v>154</v>
      </c>
      <c r="AU1153" s="17" t="s">
        <v>83</v>
      </c>
    </row>
    <row r="1154" s="2" customFormat="1" ht="37.8" customHeight="1">
      <c r="A1154" s="38"/>
      <c r="B1154" s="39"/>
      <c r="C1154" s="220" t="s">
        <v>806</v>
      </c>
      <c r="D1154" s="220" t="s">
        <v>149</v>
      </c>
      <c r="E1154" s="221" t="s">
        <v>1452</v>
      </c>
      <c r="F1154" s="222" t="s">
        <v>1453</v>
      </c>
      <c r="G1154" s="223" t="s">
        <v>298</v>
      </c>
      <c r="H1154" s="224">
        <v>2</v>
      </c>
      <c r="I1154" s="225"/>
      <c r="J1154" s="226">
        <f>ROUND(I1154*H1154,2)</f>
        <v>0</v>
      </c>
      <c r="K1154" s="227"/>
      <c r="L1154" s="44"/>
      <c r="M1154" s="228" t="s">
        <v>1</v>
      </c>
      <c r="N1154" s="229" t="s">
        <v>40</v>
      </c>
      <c r="O1154" s="92"/>
      <c r="P1154" s="230">
        <f>O1154*H1154</f>
        <v>0</v>
      </c>
      <c r="Q1154" s="230">
        <v>0</v>
      </c>
      <c r="R1154" s="230">
        <f>Q1154*H1154</f>
        <v>0</v>
      </c>
      <c r="S1154" s="230">
        <v>0.00080000000000000004</v>
      </c>
      <c r="T1154" s="231">
        <f>S1154*H1154</f>
        <v>0.0016000000000000001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32" t="s">
        <v>198</v>
      </c>
      <c r="AT1154" s="232" t="s">
        <v>149</v>
      </c>
      <c r="AU1154" s="232" t="s">
        <v>83</v>
      </c>
      <c r="AY1154" s="17" t="s">
        <v>147</v>
      </c>
      <c r="BE1154" s="233">
        <f>IF(N1154="základní",J1154,0)</f>
        <v>0</v>
      </c>
      <c r="BF1154" s="233">
        <f>IF(N1154="snížená",J1154,0)</f>
        <v>0</v>
      </c>
      <c r="BG1154" s="233">
        <f>IF(N1154="zákl. přenesená",J1154,0)</f>
        <v>0</v>
      </c>
      <c r="BH1154" s="233">
        <f>IF(N1154="sníž. přenesená",J1154,0)</f>
        <v>0</v>
      </c>
      <c r="BI1154" s="233">
        <f>IF(N1154="nulová",J1154,0)</f>
        <v>0</v>
      </c>
      <c r="BJ1154" s="17" t="s">
        <v>153</v>
      </c>
      <c r="BK1154" s="233">
        <f>ROUND(I1154*H1154,2)</f>
        <v>0</v>
      </c>
      <c r="BL1154" s="17" t="s">
        <v>198</v>
      </c>
      <c r="BM1154" s="232" t="s">
        <v>1454</v>
      </c>
    </row>
    <row r="1155" s="2" customFormat="1">
      <c r="A1155" s="38"/>
      <c r="B1155" s="39"/>
      <c r="C1155" s="40"/>
      <c r="D1155" s="234" t="s">
        <v>154</v>
      </c>
      <c r="E1155" s="40"/>
      <c r="F1155" s="235" t="s">
        <v>1453</v>
      </c>
      <c r="G1155" s="40"/>
      <c r="H1155" s="40"/>
      <c r="I1155" s="236"/>
      <c r="J1155" s="40"/>
      <c r="K1155" s="40"/>
      <c r="L1155" s="44"/>
      <c r="M1155" s="237"/>
      <c r="N1155" s="238"/>
      <c r="O1155" s="92"/>
      <c r="P1155" s="92"/>
      <c r="Q1155" s="92"/>
      <c r="R1155" s="92"/>
      <c r="S1155" s="92"/>
      <c r="T1155" s="93"/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T1155" s="17" t="s">
        <v>154</v>
      </c>
      <c r="AU1155" s="17" t="s">
        <v>83</v>
      </c>
    </row>
    <row r="1156" s="2" customFormat="1" ht="33" customHeight="1">
      <c r="A1156" s="38"/>
      <c r="B1156" s="39"/>
      <c r="C1156" s="220" t="s">
        <v>1455</v>
      </c>
      <c r="D1156" s="220" t="s">
        <v>149</v>
      </c>
      <c r="E1156" s="221" t="s">
        <v>1456</v>
      </c>
      <c r="F1156" s="222" t="s">
        <v>1457</v>
      </c>
      <c r="G1156" s="223" t="s">
        <v>298</v>
      </c>
      <c r="H1156" s="224">
        <v>6</v>
      </c>
      <c r="I1156" s="225"/>
      <c r="J1156" s="226">
        <f>ROUND(I1156*H1156,2)</f>
        <v>0</v>
      </c>
      <c r="K1156" s="227"/>
      <c r="L1156" s="44"/>
      <c r="M1156" s="228" t="s">
        <v>1</v>
      </c>
      <c r="N1156" s="229" t="s">
        <v>40</v>
      </c>
      <c r="O1156" s="92"/>
      <c r="P1156" s="230">
        <f>O1156*H1156</f>
        <v>0</v>
      </c>
      <c r="Q1156" s="230">
        <v>0</v>
      </c>
      <c r="R1156" s="230">
        <f>Q1156*H1156</f>
        <v>0</v>
      </c>
      <c r="S1156" s="230">
        <v>0</v>
      </c>
      <c r="T1156" s="231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32" t="s">
        <v>198</v>
      </c>
      <c r="AT1156" s="232" t="s">
        <v>149</v>
      </c>
      <c r="AU1156" s="232" t="s">
        <v>83</v>
      </c>
      <c r="AY1156" s="17" t="s">
        <v>147</v>
      </c>
      <c r="BE1156" s="233">
        <f>IF(N1156="základní",J1156,0)</f>
        <v>0</v>
      </c>
      <c r="BF1156" s="233">
        <f>IF(N1156="snížená",J1156,0)</f>
        <v>0</v>
      </c>
      <c r="BG1156" s="233">
        <f>IF(N1156="zákl. přenesená",J1156,0)</f>
        <v>0</v>
      </c>
      <c r="BH1156" s="233">
        <f>IF(N1156="sníž. přenesená",J1156,0)</f>
        <v>0</v>
      </c>
      <c r="BI1156" s="233">
        <f>IF(N1156="nulová",J1156,0)</f>
        <v>0</v>
      </c>
      <c r="BJ1156" s="17" t="s">
        <v>153</v>
      </c>
      <c r="BK1156" s="233">
        <f>ROUND(I1156*H1156,2)</f>
        <v>0</v>
      </c>
      <c r="BL1156" s="17" t="s">
        <v>198</v>
      </c>
      <c r="BM1156" s="232" t="s">
        <v>1458</v>
      </c>
    </row>
    <row r="1157" s="2" customFormat="1">
      <c r="A1157" s="38"/>
      <c r="B1157" s="39"/>
      <c r="C1157" s="40"/>
      <c r="D1157" s="234" t="s">
        <v>154</v>
      </c>
      <c r="E1157" s="40"/>
      <c r="F1157" s="235" t="s">
        <v>1457</v>
      </c>
      <c r="G1157" s="40"/>
      <c r="H1157" s="40"/>
      <c r="I1157" s="236"/>
      <c r="J1157" s="40"/>
      <c r="K1157" s="40"/>
      <c r="L1157" s="44"/>
      <c r="M1157" s="237"/>
      <c r="N1157" s="238"/>
      <c r="O1157" s="92"/>
      <c r="P1157" s="92"/>
      <c r="Q1157" s="92"/>
      <c r="R1157" s="92"/>
      <c r="S1157" s="92"/>
      <c r="T1157" s="93"/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T1157" s="17" t="s">
        <v>154</v>
      </c>
      <c r="AU1157" s="17" t="s">
        <v>83</v>
      </c>
    </row>
    <row r="1158" s="2" customFormat="1" ht="16.5" customHeight="1">
      <c r="A1158" s="38"/>
      <c r="B1158" s="39"/>
      <c r="C1158" s="271" t="s">
        <v>811</v>
      </c>
      <c r="D1158" s="271" t="s">
        <v>253</v>
      </c>
      <c r="E1158" s="272" t="s">
        <v>1459</v>
      </c>
      <c r="F1158" s="273" t="s">
        <v>1460</v>
      </c>
      <c r="G1158" s="274" t="s">
        <v>298</v>
      </c>
      <c r="H1158" s="275">
        <v>6</v>
      </c>
      <c r="I1158" s="276"/>
      <c r="J1158" s="277">
        <f>ROUND(I1158*H1158,2)</f>
        <v>0</v>
      </c>
      <c r="K1158" s="278"/>
      <c r="L1158" s="279"/>
      <c r="M1158" s="280" t="s">
        <v>1</v>
      </c>
      <c r="N1158" s="281" t="s">
        <v>40</v>
      </c>
      <c r="O1158" s="92"/>
      <c r="P1158" s="230">
        <f>O1158*H1158</f>
        <v>0</v>
      </c>
      <c r="Q1158" s="230">
        <v>0</v>
      </c>
      <c r="R1158" s="230">
        <f>Q1158*H1158</f>
        <v>0</v>
      </c>
      <c r="S1158" s="230">
        <v>0</v>
      </c>
      <c r="T1158" s="231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32" t="s">
        <v>241</v>
      </c>
      <c r="AT1158" s="232" t="s">
        <v>253</v>
      </c>
      <c r="AU1158" s="232" t="s">
        <v>83</v>
      </c>
      <c r="AY1158" s="17" t="s">
        <v>147</v>
      </c>
      <c r="BE1158" s="233">
        <f>IF(N1158="základní",J1158,0)</f>
        <v>0</v>
      </c>
      <c r="BF1158" s="233">
        <f>IF(N1158="snížená",J1158,0)</f>
        <v>0</v>
      </c>
      <c r="BG1158" s="233">
        <f>IF(N1158="zákl. přenesená",J1158,0)</f>
        <v>0</v>
      </c>
      <c r="BH1158" s="233">
        <f>IF(N1158="sníž. přenesená",J1158,0)</f>
        <v>0</v>
      </c>
      <c r="BI1158" s="233">
        <f>IF(N1158="nulová",J1158,0)</f>
        <v>0</v>
      </c>
      <c r="BJ1158" s="17" t="s">
        <v>153</v>
      </c>
      <c r="BK1158" s="233">
        <f>ROUND(I1158*H1158,2)</f>
        <v>0</v>
      </c>
      <c r="BL1158" s="17" t="s">
        <v>198</v>
      </c>
      <c r="BM1158" s="232" t="s">
        <v>1461</v>
      </c>
    </row>
    <row r="1159" s="2" customFormat="1">
      <c r="A1159" s="38"/>
      <c r="B1159" s="39"/>
      <c r="C1159" s="40"/>
      <c r="D1159" s="234" t="s">
        <v>154</v>
      </c>
      <c r="E1159" s="40"/>
      <c r="F1159" s="235" t="s">
        <v>1460</v>
      </c>
      <c r="G1159" s="40"/>
      <c r="H1159" s="40"/>
      <c r="I1159" s="236"/>
      <c r="J1159" s="40"/>
      <c r="K1159" s="40"/>
      <c r="L1159" s="44"/>
      <c r="M1159" s="237"/>
      <c r="N1159" s="238"/>
      <c r="O1159" s="92"/>
      <c r="P1159" s="92"/>
      <c r="Q1159" s="92"/>
      <c r="R1159" s="92"/>
      <c r="S1159" s="92"/>
      <c r="T1159" s="93"/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T1159" s="17" t="s">
        <v>154</v>
      </c>
      <c r="AU1159" s="17" t="s">
        <v>83</v>
      </c>
    </row>
    <row r="1160" s="2" customFormat="1" ht="37.8" customHeight="1">
      <c r="A1160" s="38"/>
      <c r="B1160" s="39"/>
      <c r="C1160" s="220" t="s">
        <v>1462</v>
      </c>
      <c r="D1160" s="220" t="s">
        <v>149</v>
      </c>
      <c r="E1160" s="221" t="s">
        <v>1463</v>
      </c>
      <c r="F1160" s="222" t="s">
        <v>1464</v>
      </c>
      <c r="G1160" s="223" t="s">
        <v>298</v>
      </c>
      <c r="H1160" s="224">
        <v>13</v>
      </c>
      <c r="I1160" s="225"/>
      <c r="J1160" s="226">
        <f>ROUND(I1160*H1160,2)</f>
        <v>0</v>
      </c>
      <c r="K1160" s="227"/>
      <c r="L1160" s="44"/>
      <c r="M1160" s="228" t="s">
        <v>1</v>
      </c>
      <c r="N1160" s="229" t="s">
        <v>40</v>
      </c>
      <c r="O1160" s="92"/>
      <c r="P1160" s="230">
        <f>O1160*H1160</f>
        <v>0</v>
      </c>
      <c r="Q1160" s="230">
        <v>0</v>
      </c>
      <c r="R1160" s="230">
        <f>Q1160*H1160</f>
        <v>0</v>
      </c>
      <c r="S1160" s="230">
        <v>0</v>
      </c>
      <c r="T1160" s="231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32" t="s">
        <v>198</v>
      </c>
      <c r="AT1160" s="232" t="s">
        <v>149</v>
      </c>
      <c r="AU1160" s="232" t="s">
        <v>83</v>
      </c>
      <c r="AY1160" s="17" t="s">
        <v>147</v>
      </c>
      <c r="BE1160" s="233">
        <f>IF(N1160="základní",J1160,0)</f>
        <v>0</v>
      </c>
      <c r="BF1160" s="233">
        <f>IF(N1160="snížená",J1160,0)</f>
        <v>0</v>
      </c>
      <c r="BG1160" s="233">
        <f>IF(N1160="zákl. přenesená",J1160,0)</f>
        <v>0</v>
      </c>
      <c r="BH1160" s="233">
        <f>IF(N1160="sníž. přenesená",J1160,0)</f>
        <v>0</v>
      </c>
      <c r="BI1160" s="233">
        <f>IF(N1160="nulová",J1160,0)</f>
        <v>0</v>
      </c>
      <c r="BJ1160" s="17" t="s">
        <v>153</v>
      </c>
      <c r="BK1160" s="233">
        <f>ROUND(I1160*H1160,2)</f>
        <v>0</v>
      </c>
      <c r="BL1160" s="17" t="s">
        <v>198</v>
      </c>
      <c r="BM1160" s="232" t="s">
        <v>1465</v>
      </c>
    </row>
    <row r="1161" s="2" customFormat="1">
      <c r="A1161" s="38"/>
      <c r="B1161" s="39"/>
      <c r="C1161" s="40"/>
      <c r="D1161" s="234" t="s">
        <v>154</v>
      </c>
      <c r="E1161" s="40"/>
      <c r="F1161" s="235" t="s">
        <v>1464</v>
      </c>
      <c r="G1161" s="40"/>
      <c r="H1161" s="40"/>
      <c r="I1161" s="236"/>
      <c r="J1161" s="40"/>
      <c r="K1161" s="40"/>
      <c r="L1161" s="44"/>
      <c r="M1161" s="237"/>
      <c r="N1161" s="238"/>
      <c r="O1161" s="92"/>
      <c r="P1161" s="92"/>
      <c r="Q1161" s="92"/>
      <c r="R1161" s="92"/>
      <c r="S1161" s="92"/>
      <c r="T1161" s="93"/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T1161" s="17" t="s">
        <v>154</v>
      </c>
      <c r="AU1161" s="17" t="s">
        <v>83</v>
      </c>
    </row>
    <row r="1162" s="13" customFormat="1">
      <c r="A1162" s="13"/>
      <c r="B1162" s="239"/>
      <c r="C1162" s="240"/>
      <c r="D1162" s="234" t="s">
        <v>155</v>
      </c>
      <c r="E1162" s="241" t="s">
        <v>1</v>
      </c>
      <c r="F1162" s="242" t="s">
        <v>1466</v>
      </c>
      <c r="G1162" s="240"/>
      <c r="H1162" s="243">
        <v>13</v>
      </c>
      <c r="I1162" s="244"/>
      <c r="J1162" s="240"/>
      <c r="K1162" s="240"/>
      <c r="L1162" s="245"/>
      <c r="M1162" s="246"/>
      <c r="N1162" s="247"/>
      <c r="O1162" s="247"/>
      <c r="P1162" s="247"/>
      <c r="Q1162" s="247"/>
      <c r="R1162" s="247"/>
      <c r="S1162" s="247"/>
      <c r="T1162" s="24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9" t="s">
        <v>155</v>
      </c>
      <c r="AU1162" s="249" t="s">
        <v>83</v>
      </c>
      <c r="AV1162" s="13" t="s">
        <v>83</v>
      </c>
      <c r="AW1162" s="13" t="s">
        <v>30</v>
      </c>
      <c r="AX1162" s="13" t="s">
        <v>73</v>
      </c>
      <c r="AY1162" s="249" t="s">
        <v>147</v>
      </c>
    </row>
    <row r="1163" s="15" customFormat="1">
      <c r="A1163" s="15"/>
      <c r="B1163" s="260"/>
      <c r="C1163" s="261"/>
      <c r="D1163" s="234" t="s">
        <v>155</v>
      </c>
      <c r="E1163" s="262" t="s">
        <v>1</v>
      </c>
      <c r="F1163" s="263" t="s">
        <v>163</v>
      </c>
      <c r="G1163" s="261"/>
      <c r="H1163" s="264">
        <v>13</v>
      </c>
      <c r="I1163" s="265"/>
      <c r="J1163" s="261"/>
      <c r="K1163" s="261"/>
      <c r="L1163" s="266"/>
      <c r="M1163" s="267"/>
      <c r="N1163" s="268"/>
      <c r="O1163" s="268"/>
      <c r="P1163" s="268"/>
      <c r="Q1163" s="268"/>
      <c r="R1163" s="268"/>
      <c r="S1163" s="268"/>
      <c r="T1163" s="269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70" t="s">
        <v>155</v>
      </c>
      <c r="AU1163" s="270" t="s">
        <v>83</v>
      </c>
      <c r="AV1163" s="15" t="s">
        <v>153</v>
      </c>
      <c r="AW1163" s="15" t="s">
        <v>30</v>
      </c>
      <c r="AX1163" s="15" t="s">
        <v>81</v>
      </c>
      <c r="AY1163" s="270" t="s">
        <v>147</v>
      </c>
    </row>
    <row r="1164" s="2" customFormat="1" ht="16.5" customHeight="1">
      <c r="A1164" s="38"/>
      <c r="B1164" s="39"/>
      <c r="C1164" s="271" t="s">
        <v>815</v>
      </c>
      <c r="D1164" s="271" t="s">
        <v>253</v>
      </c>
      <c r="E1164" s="272" t="s">
        <v>1467</v>
      </c>
      <c r="F1164" s="273" t="s">
        <v>1468</v>
      </c>
      <c r="G1164" s="274" t="s">
        <v>298</v>
      </c>
      <c r="H1164" s="275">
        <v>12</v>
      </c>
      <c r="I1164" s="276"/>
      <c r="J1164" s="277">
        <f>ROUND(I1164*H1164,2)</f>
        <v>0</v>
      </c>
      <c r="K1164" s="278"/>
      <c r="L1164" s="279"/>
      <c r="M1164" s="280" t="s">
        <v>1</v>
      </c>
      <c r="N1164" s="281" t="s">
        <v>40</v>
      </c>
      <c r="O1164" s="92"/>
      <c r="P1164" s="230">
        <f>O1164*H1164</f>
        <v>0</v>
      </c>
      <c r="Q1164" s="230">
        <v>0</v>
      </c>
      <c r="R1164" s="230">
        <f>Q1164*H1164</f>
        <v>0</v>
      </c>
      <c r="S1164" s="230">
        <v>0</v>
      </c>
      <c r="T1164" s="231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32" t="s">
        <v>241</v>
      </c>
      <c r="AT1164" s="232" t="s">
        <v>253</v>
      </c>
      <c r="AU1164" s="232" t="s">
        <v>83</v>
      </c>
      <c r="AY1164" s="17" t="s">
        <v>147</v>
      </c>
      <c r="BE1164" s="233">
        <f>IF(N1164="základní",J1164,0)</f>
        <v>0</v>
      </c>
      <c r="BF1164" s="233">
        <f>IF(N1164="snížená",J1164,0)</f>
        <v>0</v>
      </c>
      <c r="BG1164" s="233">
        <f>IF(N1164="zákl. přenesená",J1164,0)</f>
        <v>0</v>
      </c>
      <c r="BH1164" s="233">
        <f>IF(N1164="sníž. přenesená",J1164,0)</f>
        <v>0</v>
      </c>
      <c r="BI1164" s="233">
        <f>IF(N1164="nulová",J1164,0)</f>
        <v>0</v>
      </c>
      <c r="BJ1164" s="17" t="s">
        <v>153</v>
      </c>
      <c r="BK1164" s="233">
        <f>ROUND(I1164*H1164,2)</f>
        <v>0</v>
      </c>
      <c r="BL1164" s="17" t="s">
        <v>198</v>
      </c>
      <c r="BM1164" s="232" t="s">
        <v>1469</v>
      </c>
    </row>
    <row r="1165" s="2" customFormat="1">
      <c r="A1165" s="38"/>
      <c r="B1165" s="39"/>
      <c r="C1165" s="40"/>
      <c r="D1165" s="234" t="s">
        <v>154</v>
      </c>
      <c r="E1165" s="40"/>
      <c r="F1165" s="235" t="s">
        <v>1468</v>
      </c>
      <c r="G1165" s="40"/>
      <c r="H1165" s="40"/>
      <c r="I1165" s="236"/>
      <c r="J1165" s="40"/>
      <c r="K1165" s="40"/>
      <c r="L1165" s="44"/>
      <c r="M1165" s="237"/>
      <c r="N1165" s="238"/>
      <c r="O1165" s="92"/>
      <c r="P1165" s="92"/>
      <c r="Q1165" s="92"/>
      <c r="R1165" s="92"/>
      <c r="S1165" s="92"/>
      <c r="T1165" s="93"/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T1165" s="17" t="s">
        <v>154</v>
      </c>
      <c r="AU1165" s="17" t="s">
        <v>83</v>
      </c>
    </row>
    <row r="1166" s="2" customFormat="1" ht="16.5" customHeight="1">
      <c r="A1166" s="38"/>
      <c r="B1166" s="39"/>
      <c r="C1166" s="271" t="s">
        <v>1470</v>
      </c>
      <c r="D1166" s="271" t="s">
        <v>253</v>
      </c>
      <c r="E1166" s="272" t="s">
        <v>1471</v>
      </c>
      <c r="F1166" s="273" t="s">
        <v>1472</v>
      </c>
      <c r="G1166" s="274" t="s">
        <v>298</v>
      </c>
      <c r="H1166" s="275">
        <v>1</v>
      </c>
      <c r="I1166" s="276"/>
      <c r="J1166" s="277">
        <f>ROUND(I1166*H1166,2)</f>
        <v>0</v>
      </c>
      <c r="K1166" s="278"/>
      <c r="L1166" s="279"/>
      <c r="M1166" s="280" t="s">
        <v>1</v>
      </c>
      <c r="N1166" s="281" t="s">
        <v>40</v>
      </c>
      <c r="O1166" s="92"/>
      <c r="P1166" s="230">
        <f>O1166*H1166</f>
        <v>0</v>
      </c>
      <c r="Q1166" s="230">
        <v>0</v>
      </c>
      <c r="R1166" s="230">
        <f>Q1166*H1166</f>
        <v>0</v>
      </c>
      <c r="S1166" s="230">
        <v>0</v>
      </c>
      <c r="T1166" s="231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32" t="s">
        <v>241</v>
      </c>
      <c r="AT1166" s="232" t="s">
        <v>253</v>
      </c>
      <c r="AU1166" s="232" t="s">
        <v>83</v>
      </c>
      <c r="AY1166" s="17" t="s">
        <v>147</v>
      </c>
      <c r="BE1166" s="233">
        <f>IF(N1166="základní",J1166,0)</f>
        <v>0</v>
      </c>
      <c r="BF1166" s="233">
        <f>IF(N1166="snížená",J1166,0)</f>
        <v>0</v>
      </c>
      <c r="BG1166" s="233">
        <f>IF(N1166="zákl. přenesená",J1166,0)</f>
        <v>0</v>
      </c>
      <c r="BH1166" s="233">
        <f>IF(N1166="sníž. přenesená",J1166,0)</f>
        <v>0</v>
      </c>
      <c r="BI1166" s="233">
        <f>IF(N1166="nulová",J1166,0)</f>
        <v>0</v>
      </c>
      <c r="BJ1166" s="17" t="s">
        <v>153</v>
      </c>
      <c r="BK1166" s="233">
        <f>ROUND(I1166*H1166,2)</f>
        <v>0</v>
      </c>
      <c r="BL1166" s="17" t="s">
        <v>198</v>
      </c>
      <c r="BM1166" s="232" t="s">
        <v>1473</v>
      </c>
    </row>
    <row r="1167" s="2" customFormat="1">
      <c r="A1167" s="38"/>
      <c r="B1167" s="39"/>
      <c r="C1167" s="40"/>
      <c r="D1167" s="234" t="s">
        <v>154</v>
      </c>
      <c r="E1167" s="40"/>
      <c r="F1167" s="235" t="s">
        <v>1472</v>
      </c>
      <c r="G1167" s="40"/>
      <c r="H1167" s="40"/>
      <c r="I1167" s="236"/>
      <c r="J1167" s="40"/>
      <c r="K1167" s="40"/>
      <c r="L1167" s="44"/>
      <c r="M1167" s="237"/>
      <c r="N1167" s="238"/>
      <c r="O1167" s="92"/>
      <c r="P1167" s="92"/>
      <c r="Q1167" s="92"/>
      <c r="R1167" s="92"/>
      <c r="S1167" s="92"/>
      <c r="T1167" s="93"/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T1167" s="17" t="s">
        <v>154</v>
      </c>
      <c r="AU1167" s="17" t="s">
        <v>83</v>
      </c>
    </row>
    <row r="1168" s="2" customFormat="1" ht="24.15" customHeight="1">
      <c r="A1168" s="38"/>
      <c r="B1168" s="39"/>
      <c r="C1168" s="220" t="s">
        <v>821</v>
      </c>
      <c r="D1168" s="220" t="s">
        <v>149</v>
      </c>
      <c r="E1168" s="221" t="s">
        <v>1474</v>
      </c>
      <c r="F1168" s="222" t="s">
        <v>1475</v>
      </c>
      <c r="G1168" s="223" t="s">
        <v>298</v>
      </c>
      <c r="H1168" s="224">
        <v>1</v>
      </c>
      <c r="I1168" s="225"/>
      <c r="J1168" s="226">
        <f>ROUND(I1168*H1168,2)</f>
        <v>0</v>
      </c>
      <c r="K1168" s="227"/>
      <c r="L1168" s="44"/>
      <c r="M1168" s="228" t="s">
        <v>1</v>
      </c>
      <c r="N1168" s="229" t="s">
        <v>40</v>
      </c>
      <c r="O1168" s="92"/>
      <c r="P1168" s="230">
        <f>O1168*H1168</f>
        <v>0</v>
      </c>
      <c r="Q1168" s="230">
        <v>0</v>
      </c>
      <c r="R1168" s="230">
        <f>Q1168*H1168</f>
        <v>0</v>
      </c>
      <c r="S1168" s="230">
        <v>0</v>
      </c>
      <c r="T1168" s="231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32" t="s">
        <v>198</v>
      </c>
      <c r="AT1168" s="232" t="s">
        <v>149</v>
      </c>
      <c r="AU1168" s="232" t="s">
        <v>83</v>
      </c>
      <c r="AY1168" s="17" t="s">
        <v>147</v>
      </c>
      <c r="BE1168" s="233">
        <f>IF(N1168="základní",J1168,0)</f>
        <v>0</v>
      </c>
      <c r="BF1168" s="233">
        <f>IF(N1168="snížená",J1168,0)</f>
        <v>0</v>
      </c>
      <c r="BG1168" s="233">
        <f>IF(N1168="zákl. přenesená",J1168,0)</f>
        <v>0</v>
      </c>
      <c r="BH1168" s="233">
        <f>IF(N1168="sníž. přenesená",J1168,0)</f>
        <v>0</v>
      </c>
      <c r="BI1168" s="233">
        <f>IF(N1168="nulová",J1168,0)</f>
        <v>0</v>
      </c>
      <c r="BJ1168" s="17" t="s">
        <v>153</v>
      </c>
      <c r="BK1168" s="233">
        <f>ROUND(I1168*H1168,2)</f>
        <v>0</v>
      </c>
      <c r="BL1168" s="17" t="s">
        <v>198</v>
      </c>
      <c r="BM1168" s="232" t="s">
        <v>1476</v>
      </c>
    </row>
    <row r="1169" s="2" customFormat="1">
      <c r="A1169" s="38"/>
      <c r="B1169" s="39"/>
      <c r="C1169" s="40"/>
      <c r="D1169" s="234" t="s">
        <v>154</v>
      </c>
      <c r="E1169" s="40"/>
      <c r="F1169" s="235" t="s">
        <v>1475</v>
      </c>
      <c r="G1169" s="40"/>
      <c r="H1169" s="40"/>
      <c r="I1169" s="236"/>
      <c r="J1169" s="40"/>
      <c r="K1169" s="40"/>
      <c r="L1169" s="44"/>
      <c r="M1169" s="237"/>
      <c r="N1169" s="238"/>
      <c r="O1169" s="92"/>
      <c r="P1169" s="92"/>
      <c r="Q1169" s="92"/>
      <c r="R1169" s="92"/>
      <c r="S1169" s="92"/>
      <c r="T1169" s="93"/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T1169" s="17" t="s">
        <v>154</v>
      </c>
      <c r="AU1169" s="17" t="s">
        <v>83</v>
      </c>
    </row>
    <row r="1170" s="2" customFormat="1" ht="16.5" customHeight="1">
      <c r="A1170" s="38"/>
      <c r="B1170" s="39"/>
      <c r="C1170" s="220" t="s">
        <v>1477</v>
      </c>
      <c r="D1170" s="220" t="s">
        <v>149</v>
      </c>
      <c r="E1170" s="221" t="s">
        <v>1478</v>
      </c>
      <c r="F1170" s="222" t="s">
        <v>1479</v>
      </c>
      <c r="G1170" s="223" t="s">
        <v>152</v>
      </c>
      <c r="H1170" s="224">
        <v>60</v>
      </c>
      <c r="I1170" s="225"/>
      <c r="J1170" s="226">
        <f>ROUND(I1170*H1170,2)</f>
        <v>0</v>
      </c>
      <c r="K1170" s="227"/>
      <c r="L1170" s="44"/>
      <c r="M1170" s="228" t="s">
        <v>1</v>
      </c>
      <c r="N1170" s="229" t="s">
        <v>40</v>
      </c>
      <c r="O1170" s="92"/>
      <c r="P1170" s="230">
        <f>O1170*H1170</f>
        <v>0</v>
      </c>
      <c r="Q1170" s="230">
        <v>0</v>
      </c>
      <c r="R1170" s="230">
        <f>Q1170*H1170</f>
        <v>0</v>
      </c>
      <c r="S1170" s="230">
        <v>0</v>
      </c>
      <c r="T1170" s="231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32" t="s">
        <v>198</v>
      </c>
      <c r="AT1170" s="232" t="s">
        <v>149</v>
      </c>
      <c r="AU1170" s="232" t="s">
        <v>83</v>
      </c>
      <c r="AY1170" s="17" t="s">
        <v>147</v>
      </c>
      <c r="BE1170" s="233">
        <f>IF(N1170="základní",J1170,0)</f>
        <v>0</v>
      </c>
      <c r="BF1170" s="233">
        <f>IF(N1170="snížená",J1170,0)</f>
        <v>0</v>
      </c>
      <c r="BG1170" s="233">
        <f>IF(N1170="zákl. přenesená",J1170,0)</f>
        <v>0</v>
      </c>
      <c r="BH1170" s="233">
        <f>IF(N1170="sníž. přenesená",J1170,0)</f>
        <v>0</v>
      </c>
      <c r="BI1170" s="233">
        <f>IF(N1170="nulová",J1170,0)</f>
        <v>0</v>
      </c>
      <c r="BJ1170" s="17" t="s">
        <v>153</v>
      </c>
      <c r="BK1170" s="233">
        <f>ROUND(I1170*H1170,2)</f>
        <v>0</v>
      </c>
      <c r="BL1170" s="17" t="s">
        <v>198</v>
      </c>
      <c r="BM1170" s="232" t="s">
        <v>1480</v>
      </c>
    </row>
    <row r="1171" s="2" customFormat="1">
      <c r="A1171" s="38"/>
      <c r="B1171" s="39"/>
      <c r="C1171" s="40"/>
      <c r="D1171" s="234" t="s">
        <v>154</v>
      </c>
      <c r="E1171" s="40"/>
      <c r="F1171" s="235" t="s">
        <v>1479</v>
      </c>
      <c r="G1171" s="40"/>
      <c r="H1171" s="40"/>
      <c r="I1171" s="236"/>
      <c r="J1171" s="40"/>
      <c r="K1171" s="40"/>
      <c r="L1171" s="44"/>
      <c r="M1171" s="237"/>
      <c r="N1171" s="238"/>
      <c r="O1171" s="92"/>
      <c r="P1171" s="92"/>
      <c r="Q1171" s="92"/>
      <c r="R1171" s="92"/>
      <c r="S1171" s="92"/>
      <c r="T1171" s="93"/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T1171" s="17" t="s">
        <v>154</v>
      </c>
      <c r="AU1171" s="17" t="s">
        <v>83</v>
      </c>
    </row>
    <row r="1172" s="2" customFormat="1" ht="16.5" customHeight="1">
      <c r="A1172" s="38"/>
      <c r="B1172" s="39"/>
      <c r="C1172" s="271" t="s">
        <v>825</v>
      </c>
      <c r="D1172" s="271" t="s">
        <v>253</v>
      </c>
      <c r="E1172" s="272" t="s">
        <v>1481</v>
      </c>
      <c r="F1172" s="273" t="s">
        <v>1482</v>
      </c>
      <c r="G1172" s="274" t="s">
        <v>152</v>
      </c>
      <c r="H1172" s="275">
        <v>61.200000000000003</v>
      </c>
      <c r="I1172" s="276"/>
      <c r="J1172" s="277">
        <f>ROUND(I1172*H1172,2)</f>
        <v>0</v>
      </c>
      <c r="K1172" s="278"/>
      <c r="L1172" s="279"/>
      <c r="M1172" s="280" t="s">
        <v>1</v>
      </c>
      <c r="N1172" s="281" t="s">
        <v>40</v>
      </c>
      <c r="O1172" s="92"/>
      <c r="P1172" s="230">
        <f>O1172*H1172</f>
        <v>0</v>
      </c>
      <c r="Q1172" s="230">
        <v>0</v>
      </c>
      <c r="R1172" s="230">
        <f>Q1172*H1172</f>
        <v>0</v>
      </c>
      <c r="S1172" s="230">
        <v>0</v>
      </c>
      <c r="T1172" s="231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32" t="s">
        <v>241</v>
      </c>
      <c r="AT1172" s="232" t="s">
        <v>253</v>
      </c>
      <c r="AU1172" s="232" t="s">
        <v>83</v>
      </c>
      <c r="AY1172" s="17" t="s">
        <v>147</v>
      </c>
      <c r="BE1172" s="233">
        <f>IF(N1172="základní",J1172,0)</f>
        <v>0</v>
      </c>
      <c r="BF1172" s="233">
        <f>IF(N1172="snížená",J1172,0)</f>
        <v>0</v>
      </c>
      <c r="BG1172" s="233">
        <f>IF(N1172="zákl. přenesená",J1172,0)</f>
        <v>0</v>
      </c>
      <c r="BH1172" s="233">
        <f>IF(N1172="sníž. přenesená",J1172,0)</f>
        <v>0</v>
      </c>
      <c r="BI1172" s="233">
        <f>IF(N1172="nulová",J1172,0)</f>
        <v>0</v>
      </c>
      <c r="BJ1172" s="17" t="s">
        <v>153</v>
      </c>
      <c r="BK1172" s="233">
        <f>ROUND(I1172*H1172,2)</f>
        <v>0</v>
      </c>
      <c r="BL1172" s="17" t="s">
        <v>198</v>
      </c>
      <c r="BM1172" s="232" t="s">
        <v>1483</v>
      </c>
    </row>
    <row r="1173" s="2" customFormat="1">
      <c r="A1173" s="38"/>
      <c r="B1173" s="39"/>
      <c r="C1173" s="40"/>
      <c r="D1173" s="234" t="s">
        <v>154</v>
      </c>
      <c r="E1173" s="40"/>
      <c r="F1173" s="235" t="s">
        <v>1482</v>
      </c>
      <c r="G1173" s="40"/>
      <c r="H1173" s="40"/>
      <c r="I1173" s="236"/>
      <c r="J1173" s="40"/>
      <c r="K1173" s="40"/>
      <c r="L1173" s="44"/>
      <c r="M1173" s="237"/>
      <c r="N1173" s="238"/>
      <c r="O1173" s="92"/>
      <c r="P1173" s="92"/>
      <c r="Q1173" s="92"/>
      <c r="R1173" s="92"/>
      <c r="S1173" s="92"/>
      <c r="T1173" s="93"/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T1173" s="17" t="s">
        <v>154</v>
      </c>
      <c r="AU1173" s="17" t="s">
        <v>83</v>
      </c>
    </row>
    <row r="1174" s="13" customFormat="1">
      <c r="A1174" s="13"/>
      <c r="B1174" s="239"/>
      <c r="C1174" s="240"/>
      <c r="D1174" s="234" t="s">
        <v>155</v>
      </c>
      <c r="E1174" s="241" t="s">
        <v>1</v>
      </c>
      <c r="F1174" s="242" t="s">
        <v>1484</v>
      </c>
      <c r="G1174" s="240"/>
      <c r="H1174" s="243">
        <v>61.200000000000003</v>
      </c>
      <c r="I1174" s="244"/>
      <c r="J1174" s="240"/>
      <c r="K1174" s="240"/>
      <c r="L1174" s="245"/>
      <c r="M1174" s="246"/>
      <c r="N1174" s="247"/>
      <c r="O1174" s="247"/>
      <c r="P1174" s="247"/>
      <c r="Q1174" s="247"/>
      <c r="R1174" s="247"/>
      <c r="S1174" s="247"/>
      <c r="T1174" s="24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9" t="s">
        <v>155</v>
      </c>
      <c r="AU1174" s="249" t="s">
        <v>83</v>
      </c>
      <c r="AV1174" s="13" t="s">
        <v>83</v>
      </c>
      <c r="AW1174" s="13" t="s">
        <v>30</v>
      </c>
      <c r="AX1174" s="13" t="s">
        <v>73</v>
      </c>
      <c r="AY1174" s="249" t="s">
        <v>147</v>
      </c>
    </row>
    <row r="1175" s="15" customFormat="1">
      <c r="A1175" s="15"/>
      <c r="B1175" s="260"/>
      <c r="C1175" s="261"/>
      <c r="D1175" s="234" t="s">
        <v>155</v>
      </c>
      <c r="E1175" s="262" t="s">
        <v>1</v>
      </c>
      <c r="F1175" s="263" t="s">
        <v>163</v>
      </c>
      <c r="G1175" s="261"/>
      <c r="H1175" s="264">
        <v>61.200000000000003</v>
      </c>
      <c r="I1175" s="265"/>
      <c r="J1175" s="261"/>
      <c r="K1175" s="261"/>
      <c r="L1175" s="266"/>
      <c r="M1175" s="267"/>
      <c r="N1175" s="268"/>
      <c r="O1175" s="268"/>
      <c r="P1175" s="268"/>
      <c r="Q1175" s="268"/>
      <c r="R1175" s="268"/>
      <c r="S1175" s="268"/>
      <c r="T1175" s="269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70" t="s">
        <v>155</v>
      </c>
      <c r="AU1175" s="270" t="s">
        <v>83</v>
      </c>
      <c r="AV1175" s="15" t="s">
        <v>153</v>
      </c>
      <c r="AW1175" s="15" t="s">
        <v>30</v>
      </c>
      <c r="AX1175" s="15" t="s">
        <v>81</v>
      </c>
      <c r="AY1175" s="270" t="s">
        <v>147</v>
      </c>
    </row>
    <row r="1176" s="2" customFormat="1" ht="24.15" customHeight="1">
      <c r="A1176" s="38"/>
      <c r="B1176" s="39"/>
      <c r="C1176" s="220" t="s">
        <v>1485</v>
      </c>
      <c r="D1176" s="220" t="s">
        <v>149</v>
      </c>
      <c r="E1176" s="221" t="s">
        <v>1486</v>
      </c>
      <c r="F1176" s="222" t="s">
        <v>1487</v>
      </c>
      <c r="G1176" s="223" t="s">
        <v>236</v>
      </c>
      <c r="H1176" s="224">
        <v>0.14199999999999999</v>
      </c>
      <c r="I1176" s="225"/>
      <c r="J1176" s="226">
        <f>ROUND(I1176*H1176,2)</f>
        <v>0</v>
      </c>
      <c r="K1176" s="227"/>
      <c r="L1176" s="44"/>
      <c r="M1176" s="228" t="s">
        <v>1</v>
      </c>
      <c r="N1176" s="229" t="s">
        <v>40</v>
      </c>
      <c r="O1176" s="92"/>
      <c r="P1176" s="230">
        <f>O1176*H1176</f>
        <v>0</v>
      </c>
      <c r="Q1176" s="230">
        <v>0</v>
      </c>
      <c r="R1176" s="230">
        <f>Q1176*H1176</f>
        <v>0</v>
      </c>
      <c r="S1176" s="230">
        <v>0</v>
      </c>
      <c r="T1176" s="231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32" t="s">
        <v>198</v>
      </c>
      <c r="AT1176" s="232" t="s">
        <v>149</v>
      </c>
      <c r="AU1176" s="232" t="s">
        <v>83</v>
      </c>
      <c r="AY1176" s="17" t="s">
        <v>147</v>
      </c>
      <c r="BE1176" s="233">
        <f>IF(N1176="základní",J1176,0)</f>
        <v>0</v>
      </c>
      <c r="BF1176" s="233">
        <f>IF(N1176="snížená",J1176,0)</f>
        <v>0</v>
      </c>
      <c r="BG1176" s="233">
        <f>IF(N1176="zákl. přenesená",J1176,0)</f>
        <v>0</v>
      </c>
      <c r="BH1176" s="233">
        <f>IF(N1176="sníž. přenesená",J1176,0)</f>
        <v>0</v>
      </c>
      <c r="BI1176" s="233">
        <f>IF(N1176="nulová",J1176,0)</f>
        <v>0</v>
      </c>
      <c r="BJ1176" s="17" t="s">
        <v>153</v>
      </c>
      <c r="BK1176" s="233">
        <f>ROUND(I1176*H1176,2)</f>
        <v>0</v>
      </c>
      <c r="BL1176" s="17" t="s">
        <v>198</v>
      </c>
      <c r="BM1176" s="232" t="s">
        <v>1488</v>
      </c>
    </row>
    <row r="1177" s="2" customFormat="1">
      <c r="A1177" s="38"/>
      <c r="B1177" s="39"/>
      <c r="C1177" s="40"/>
      <c r="D1177" s="234" t="s">
        <v>154</v>
      </c>
      <c r="E1177" s="40"/>
      <c r="F1177" s="235" t="s">
        <v>1489</v>
      </c>
      <c r="G1177" s="40"/>
      <c r="H1177" s="40"/>
      <c r="I1177" s="236"/>
      <c r="J1177" s="40"/>
      <c r="K1177" s="40"/>
      <c r="L1177" s="44"/>
      <c r="M1177" s="237"/>
      <c r="N1177" s="238"/>
      <c r="O1177" s="92"/>
      <c r="P1177" s="92"/>
      <c r="Q1177" s="92"/>
      <c r="R1177" s="92"/>
      <c r="S1177" s="92"/>
      <c r="T1177" s="93"/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T1177" s="17" t="s">
        <v>154</v>
      </c>
      <c r="AU1177" s="17" t="s">
        <v>83</v>
      </c>
    </row>
    <row r="1178" s="12" customFormat="1" ht="22.8" customHeight="1">
      <c r="A1178" s="12"/>
      <c r="B1178" s="204"/>
      <c r="C1178" s="205"/>
      <c r="D1178" s="206" t="s">
        <v>72</v>
      </c>
      <c r="E1178" s="218" t="s">
        <v>1490</v>
      </c>
      <c r="F1178" s="218" t="s">
        <v>1491</v>
      </c>
      <c r="G1178" s="205"/>
      <c r="H1178" s="205"/>
      <c r="I1178" s="208"/>
      <c r="J1178" s="219">
        <f>BK1178</f>
        <v>0</v>
      </c>
      <c r="K1178" s="205"/>
      <c r="L1178" s="210"/>
      <c r="M1178" s="211"/>
      <c r="N1178" s="212"/>
      <c r="O1178" s="212"/>
      <c r="P1178" s="213">
        <f>SUM(P1179:P1194)</f>
        <v>0</v>
      </c>
      <c r="Q1178" s="212"/>
      <c r="R1178" s="213">
        <f>SUM(R1179:R1194)</f>
        <v>0.0098900000000000012</v>
      </c>
      <c r="S1178" s="212"/>
      <c r="T1178" s="214">
        <f>SUM(T1179:T1194)</f>
        <v>0</v>
      </c>
      <c r="U1178" s="12"/>
      <c r="V1178" s="12"/>
      <c r="W1178" s="12"/>
      <c r="X1178" s="12"/>
      <c r="Y1178" s="12"/>
      <c r="Z1178" s="12"/>
      <c r="AA1178" s="12"/>
      <c r="AB1178" s="12"/>
      <c r="AC1178" s="12"/>
      <c r="AD1178" s="12"/>
      <c r="AE1178" s="12"/>
      <c r="AR1178" s="215" t="s">
        <v>83</v>
      </c>
      <c r="AT1178" s="216" t="s">
        <v>72</v>
      </c>
      <c r="AU1178" s="216" t="s">
        <v>81</v>
      </c>
      <c r="AY1178" s="215" t="s">
        <v>147</v>
      </c>
      <c r="BK1178" s="217">
        <f>SUM(BK1179:BK1194)</f>
        <v>0</v>
      </c>
    </row>
    <row r="1179" s="2" customFormat="1" ht="24.15" customHeight="1">
      <c r="A1179" s="38"/>
      <c r="B1179" s="39"/>
      <c r="C1179" s="220" t="s">
        <v>830</v>
      </c>
      <c r="D1179" s="220" t="s">
        <v>149</v>
      </c>
      <c r="E1179" s="221" t="s">
        <v>1492</v>
      </c>
      <c r="F1179" s="222" t="s">
        <v>1493</v>
      </c>
      <c r="G1179" s="223" t="s">
        <v>298</v>
      </c>
      <c r="H1179" s="224">
        <v>2</v>
      </c>
      <c r="I1179" s="225"/>
      <c r="J1179" s="226">
        <f>ROUND(I1179*H1179,2)</f>
        <v>0</v>
      </c>
      <c r="K1179" s="227"/>
      <c r="L1179" s="44"/>
      <c r="M1179" s="228" t="s">
        <v>1</v>
      </c>
      <c r="N1179" s="229" t="s">
        <v>40</v>
      </c>
      <c r="O1179" s="92"/>
      <c r="P1179" s="230">
        <f>O1179*H1179</f>
        <v>0</v>
      </c>
      <c r="Q1179" s="230">
        <v>0</v>
      </c>
      <c r="R1179" s="230">
        <f>Q1179*H1179</f>
        <v>0</v>
      </c>
      <c r="S1179" s="230">
        <v>0</v>
      </c>
      <c r="T1179" s="231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32" t="s">
        <v>198</v>
      </c>
      <c r="AT1179" s="232" t="s">
        <v>149</v>
      </c>
      <c r="AU1179" s="232" t="s">
        <v>83</v>
      </c>
      <c r="AY1179" s="17" t="s">
        <v>147</v>
      </c>
      <c r="BE1179" s="233">
        <f>IF(N1179="základní",J1179,0)</f>
        <v>0</v>
      </c>
      <c r="BF1179" s="233">
        <f>IF(N1179="snížená",J1179,0)</f>
        <v>0</v>
      </c>
      <c r="BG1179" s="233">
        <f>IF(N1179="zákl. přenesená",J1179,0)</f>
        <v>0</v>
      </c>
      <c r="BH1179" s="233">
        <f>IF(N1179="sníž. přenesená",J1179,0)</f>
        <v>0</v>
      </c>
      <c r="BI1179" s="233">
        <f>IF(N1179="nulová",J1179,0)</f>
        <v>0</v>
      </c>
      <c r="BJ1179" s="17" t="s">
        <v>153</v>
      </c>
      <c r="BK1179" s="233">
        <f>ROUND(I1179*H1179,2)</f>
        <v>0</v>
      </c>
      <c r="BL1179" s="17" t="s">
        <v>198</v>
      </c>
      <c r="BM1179" s="232" t="s">
        <v>1494</v>
      </c>
    </row>
    <row r="1180" s="2" customFormat="1">
      <c r="A1180" s="38"/>
      <c r="B1180" s="39"/>
      <c r="C1180" s="40"/>
      <c r="D1180" s="234" t="s">
        <v>154</v>
      </c>
      <c r="E1180" s="40"/>
      <c r="F1180" s="235" t="s">
        <v>1493</v>
      </c>
      <c r="G1180" s="40"/>
      <c r="H1180" s="40"/>
      <c r="I1180" s="236"/>
      <c r="J1180" s="40"/>
      <c r="K1180" s="40"/>
      <c r="L1180" s="44"/>
      <c r="M1180" s="237"/>
      <c r="N1180" s="238"/>
      <c r="O1180" s="92"/>
      <c r="P1180" s="92"/>
      <c r="Q1180" s="92"/>
      <c r="R1180" s="92"/>
      <c r="S1180" s="92"/>
      <c r="T1180" s="93"/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T1180" s="17" t="s">
        <v>154</v>
      </c>
      <c r="AU1180" s="17" t="s">
        <v>83</v>
      </c>
    </row>
    <row r="1181" s="2" customFormat="1" ht="37.8" customHeight="1">
      <c r="A1181" s="38"/>
      <c r="B1181" s="39"/>
      <c r="C1181" s="271" t="s">
        <v>1495</v>
      </c>
      <c r="D1181" s="271" t="s">
        <v>253</v>
      </c>
      <c r="E1181" s="272" t="s">
        <v>1496</v>
      </c>
      <c r="F1181" s="273" t="s">
        <v>1497</v>
      </c>
      <c r="G1181" s="274" t="s">
        <v>298</v>
      </c>
      <c r="H1181" s="275">
        <v>2</v>
      </c>
      <c r="I1181" s="276"/>
      <c r="J1181" s="277">
        <f>ROUND(I1181*H1181,2)</f>
        <v>0</v>
      </c>
      <c r="K1181" s="278"/>
      <c r="L1181" s="279"/>
      <c r="M1181" s="280" t="s">
        <v>1</v>
      </c>
      <c r="N1181" s="281" t="s">
        <v>40</v>
      </c>
      <c r="O1181" s="92"/>
      <c r="P1181" s="230">
        <f>O1181*H1181</f>
        <v>0</v>
      </c>
      <c r="Q1181" s="230">
        <v>0.00044000000000000002</v>
      </c>
      <c r="R1181" s="230">
        <f>Q1181*H1181</f>
        <v>0.00088000000000000003</v>
      </c>
      <c r="S1181" s="230">
        <v>0</v>
      </c>
      <c r="T1181" s="231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32" t="s">
        <v>241</v>
      </c>
      <c r="AT1181" s="232" t="s">
        <v>253</v>
      </c>
      <c r="AU1181" s="232" t="s">
        <v>83</v>
      </c>
      <c r="AY1181" s="17" t="s">
        <v>147</v>
      </c>
      <c r="BE1181" s="233">
        <f>IF(N1181="základní",J1181,0)</f>
        <v>0</v>
      </c>
      <c r="BF1181" s="233">
        <f>IF(N1181="snížená",J1181,0)</f>
        <v>0</v>
      </c>
      <c r="BG1181" s="233">
        <f>IF(N1181="zákl. přenesená",J1181,0)</f>
        <v>0</v>
      </c>
      <c r="BH1181" s="233">
        <f>IF(N1181="sníž. přenesená",J1181,0)</f>
        <v>0</v>
      </c>
      <c r="BI1181" s="233">
        <f>IF(N1181="nulová",J1181,0)</f>
        <v>0</v>
      </c>
      <c r="BJ1181" s="17" t="s">
        <v>153</v>
      </c>
      <c r="BK1181" s="233">
        <f>ROUND(I1181*H1181,2)</f>
        <v>0</v>
      </c>
      <c r="BL1181" s="17" t="s">
        <v>198</v>
      </c>
      <c r="BM1181" s="232" t="s">
        <v>1498</v>
      </c>
    </row>
    <row r="1182" s="2" customFormat="1">
      <c r="A1182" s="38"/>
      <c r="B1182" s="39"/>
      <c r="C1182" s="40"/>
      <c r="D1182" s="234" t="s">
        <v>154</v>
      </c>
      <c r="E1182" s="40"/>
      <c r="F1182" s="235" t="s">
        <v>1497</v>
      </c>
      <c r="G1182" s="40"/>
      <c r="H1182" s="40"/>
      <c r="I1182" s="236"/>
      <c r="J1182" s="40"/>
      <c r="K1182" s="40"/>
      <c r="L1182" s="44"/>
      <c r="M1182" s="237"/>
      <c r="N1182" s="238"/>
      <c r="O1182" s="92"/>
      <c r="P1182" s="92"/>
      <c r="Q1182" s="92"/>
      <c r="R1182" s="92"/>
      <c r="S1182" s="92"/>
      <c r="T1182" s="93"/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T1182" s="17" t="s">
        <v>154</v>
      </c>
      <c r="AU1182" s="17" t="s">
        <v>83</v>
      </c>
    </row>
    <row r="1183" s="2" customFormat="1" ht="24.15" customHeight="1">
      <c r="A1183" s="38"/>
      <c r="B1183" s="39"/>
      <c r="C1183" s="220" t="s">
        <v>834</v>
      </c>
      <c r="D1183" s="220" t="s">
        <v>149</v>
      </c>
      <c r="E1183" s="221" t="s">
        <v>1499</v>
      </c>
      <c r="F1183" s="222" t="s">
        <v>1500</v>
      </c>
      <c r="G1183" s="223" t="s">
        <v>298</v>
      </c>
      <c r="H1183" s="224">
        <v>3</v>
      </c>
      <c r="I1183" s="225"/>
      <c r="J1183" s="226">
        <f>ROUND(I1183*H1183,2)</f>
        <v>0</v>
      </c>
      <c r="K1183" s="227"/>
      <c r="L1183" s="44"/>
      <c r="M1183" s="228" t="s">
        <v>1</v>
      </c>
      <c r="N1183" s="229" t="s">
        <v>40</v>
      </c>
      <c r="O1183" s="92"/>
      <c r="P1183" s="230">
        <f>O1183*H1183</f>
        <v>0</v>
      </c>
      <c r="Q1183" s="230">
        <v>0</v>
      </c>
      <c r="R1183" s="230">
        <f>Q1183*H1183</f>
        <v>0</v>
      </c>
      <c r="S1183" s="230">
        <v>0</v>
      </c>
      <c r="T1183" s="231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32" t="s">
        <v>198</v>
      </c>
      <c r="AT1183" s="232" t="s">
        <v>149</v>
      </c>
      <c r="AU1183" s="232" t="s">
        <v>83</v>
      </c>
      <c r="AY1183" s="17" t="s">
        <v>147</v>
      </c>
      <c r="BE1183" s="233">
        <f>IF(N1183="základní",J1183,0)</f>
        <v>0</v>
      </c>
      <c r="BF1183" s="233">
        <f>IF(N1183="snížená",J1183,0)</f>
        <v>0</v>
      </c>
      <c r="BG1183" s="233">
        <f>IF(N1183="zákl. přenesená",J1183,0)</f>
        <v>0</v>
      </c>
      <c r="BH1183" s="233">
        <f>IF(N1183="sníž. přenesená",J1183,0)</f>
        <v>0</v>
      </c>
      <c r="BI1183" s="233">
        <f>IF(N1183="nulová",J1183,0)</f>
        <v>0</v>
      </c>
      <c r="BJ1183" s="17" t="s">
        <v>153</v>
      </c>
      <c r="BK1183" s="233">
        <f>ROUND(I1183*H1183,2)</f>
        <v>0</v>
      </c>
      <c r="BL1183" s="17" t="s">
        <v>198</v>
      </c>
      <c r="BM1183" s="232" t="s">
        <v>1501</v>
      </c>
    </row>
    <row r="1184" s="2" customFormat="1">
      <c r="A1184" s="38"/>
      <c r="B1184" s="39"/>
      <c r="C1184" s="40"/>
      <c r="D1184" s="234" t="s">
        <v>154</v>
      </c>
      <c r="E1184" s="40"/>
      <c r="F1184" s="235" t="s">
        <v>1500</v>
      </c>
      <c r="G1184" s="40"/>
      <c r="H1184" s="40"/>
      <c r="I1184" s="236"/>
      <c r="J1184" s="40"/>
      <c r="K1184" s="40"/>
      <c r="L1184" s="44"/>
      <c r="M1184" s="237"/>
      <c r="N1184" s="238"/>
      <c r="O1184" s="92"/>
      <c r="P1184" s="92"/>
      <c r="Q1184" s="92"/>
      <c r="R1184" s="92"/>
      <c r="S1184" s="92"/>
      <c r="T1184" s="93"/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T1184" s="17" t="s">
        <v>154</v>
      </c>
      <c r="AU1184" s="17" t="s">
        <v>83</v>
      </c>
    </row>
    <row r="1185" s="2" customFormat="1" ht="16.5" customHeight="1">
      <c r="A1185" s="38"/>
      <c r="B1185" s="39"/>
      <c r="C1185" s="271" t="s">
        <v>1502</v>
      </c>
      <c r="D1185" s="271" t="s">
        <v>253</v>
      </c>
      <c r="E1185" s="272" t="s">
        <v>1503</v>
      </c>
      <c r="F1185" s="273" t="s">
        <v>1504</v>
      </c>
      <c r="G1185" s="274" t="s">
        <v>298</v>
      </c>
      <c r="H1185" s="275">
        <v>3</v>
      </c>
      <c r="I1185" s="276"/>
      <c r="J1185" s="277">
        <f>ROUND(I1185*H1185,2)</f>
        <v>0</v>
      </c>
      <c r="K1185" s="278"/>
      <c r="L1185" s="279"/>
      <c r="M1185" s="280" t="s">
        <v>1</v>
      </c>
      <c r="N1185" s="281" t="s">
        <v>40</v>
      </c>
      <c r="O1185" s="92"/>
      <c r="P1185" s="230">
        <f>O1185*H1185</f>
        <v>0</v>
      </c>
      <c r="Q1185" s="230">
        <v>0.00058</v>
      </c>
      <c r="R1185" s="230">
        <f>Q1185*H1185</f>
        <v>0.00174</v>
      </c>
      <c r="S1185" s="230">
        <v>0</v>
      </c>
      <c r="T1185" s="231">
        <f>S1185*H1185</f>
        <v>0</v>
      </c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R1185" s="232" t="s">
        <v>241</v>
      </c>
      <c r="AT1185" s="232" t="s">
        <v>253</v>
      </c>
      <c r="AU1185" s="232" t="s">
        <v>83</v>
      </c>
      <c r="AY1185" s="17" t="s">
        <v>147</v>
      </c>
      <c r="BE1185" s="233">
        <f>IF(N1185="základní",J1185,0)</f>
        <v>0</v>
      </c>
      <c r="BF1185" s="233">
        <f>IF(N1185="snížená",J1185,0)</f>
        <v>0</v>
      </c>
      <c r="BG1185" s="233">
        <f>IF(N1185="zákl. přenesená",J1185,0)</f>
        <v>0</v>
      </c>
      <c r="BH1185" s="233">
        <f>IF(N1185="sníž. přenesená",J1185,0)</f>
        <v>0</v>
      </c>
      <c r="BI1185" s="233">
        <f>IF(N1185="nulová",J1185,0)</f>
        <v>0</v>
      </c>
      <c r="BJ1185" s="17" t="s">
        <v>153</v>
      </c>
      <c r="BK1185" s="233">
        <f>ROUND(I1185*H1185,2)</f>
        <v>0</v>
      </c>
      <c r="BL1185" s="17" t="s">
        <v>198</v>
      </c>
      <c r="BM1185" s="232" t="s">
        <v>1505</v>
      </c>
    </row>
    <row r="1186" s="2" customFormat="1">
      <c r="A1186" s="38"/>
      <c r="B1186" s="39"/>
      <c r="C1186" s="40"/>
      <c r="D1186" s="234" t="s">
        <v>154</v>
      </c>
      <c r="E1186" s="40"/>
      <c r="F1186" s="235" t="s">
        <v>1504</v>
      </c>
      <c r="G1186" s="40"/>
      <c r="H1186" s="40"/>
      <c r="I1186" s="236"/>
      <c r="J1186" s="40"/>
      <c r="K1186" s="40"/>
      <c r="L1186" s="44"/>
      <c r="M1186" s="237"/>
      <c r="N1186" s="238"/>
      <c r="O1186" s="92"/>
      <c r="P1186" s="92"/>
      <c r="Q1186" s="92"/>
      <c r="R1186" s="92"/>
      <c r="S1186" s="92"/>
      <c r="T1186" s="93"/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T1186" s="17" t="s">
        <v>154</v>
      </c>
      <c r="AU1186" s="17" t="s">
        <v>83</v>
      </c>
    </row>
    <row r="1187" s="2" customFormat="1" ht="24.15" customHeight="1">
      <c r="A1187" s="38"/>
      <c r="B1187" s="39"/>
      <c r="C1187" s="220" t="s">
        <v>840</v>
      </c>
      <c r="D1187" s="220" t="s">
        <v>149</v>
      </c>
      <c r="E1187" s="221" t="s">
        <v>1506</v>
      </c>
      <c r="F1187" s="222" t="s">
        <v>1507</v>
      </c>
      <c r="G1187" s="223" t="s">
        <v>298</v>
      </c>
      <c r="H1187" s="224">
        <v>2</v>
      </c>
      <c r="I1187" s="225"/>
      <c r="J1187" s="226">
        <f>ROUND(I1187*H1187,2)</f>
        <v>0</v>
      </c>
      <c r="K1187" s="227"/>
      <c r="L1187" s="44"/>
      <c r="M1187" s="228" t="s">
        <v>1</v>
      </c>
      <c r="N1187" s="229" t="s">
        <v>40</v>
      </c>
      <c r="O1187" s="92"/>
      <c r="P1187" s="230">
        <f>O1187*H1187</f>
        <v>0</v>
      </c>
      <c r="Q1187" s="230">
        <v>0</v>
      </c>
      <c r="R1187" s="230">
        <f>Q1187*H1187</f>
        <v>0</v>
      </c>
      <c r="S1187" s="230">
        <v>0</v>
      </c>
      <c r="T1187" s="231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32" t="s">
        <v>198</v>
      </c>
      <c r="AT1187" s="232" t="s">
        <v>149</v>
      </c>
      <c r="AU1187" s="232" t="s">
        <v>83</v>
      </c>
      <c r="AY1187" s="17" t="s">
        <v>147</v>
      </c>
      <c r="BE1187" s="233">
        <f>IF(N1187="základní",J1187,0)</f>
        <v>0</v>
      </c>
      <c r="BF1187" s="233">
        <f>IF(N1187="snížená",J1187,0)</f>
        <v>0</v>
      </c>
      <c r="BG1187" s="233">
        <f>IF(N1187="zákl. přenesená",J1187,0)</f>
        <v>0</v>
      </c>
      <c r="BH1187" s="233">
        <f>IF(N1187="sníž. přenesená",J1187,0)</f>
        <v>0</v>
      </c>
      <c r="BI1187" s="233">
        <f>IF(N1187="nulová",J1187,0)</f>
        <v>0</v>
      </c>
      <c r="BJ1187" s="17" t="s">
        <v>153</v>
      </c>
      <c r="BK1187" s="233">
        <f>ROUND(I1187*H1187,2)</f>
        <v>0</v>
      </c>
      <c r="BL1187" s="17" t="s">
        <v>198</v>
      </c>
      <c r="BM1187" s="232" t="s">
        <v>1508</v>
      </c>
    </row>
    <row r="1188" s="2" customFormat="1">
      <c r="A1188" s="38"/>
      <c r="B1188" s="39"/>
      <c r="C1188" s="40"/>
      <c r="D1188" s="234" t="s">
        <v>154</v>
      </c>
      <c r="E1188" s="40"/>
      <c r="F1188" s="235" t="s">
        <v>1507</v>
      </c>
      <c r="G1188" s="40"/>
      <c r="H1188" s="40"/>
      <c r="I1188" s="236"/>
      <c r="J1188" s="40"/>
      <c r="K1188" s="40"/>
      <c r="L1188" s="44"/>
      <c r="M1188" s="237"/>
      <c r="N1188" s="238"/>
      <c r="O1188" s="92"/>
      <c r="P1188" s="92"/>
      <c r="Q1188" s="92"/>
      <c r="R1188" s="92"/>
      <c r="S1188" s="92"/>
      <c r="T1188" s="93"/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T1188" s="17" t="s">
        <v>154</v>
      </c>
      <c r="AU1188" s="17" t="s">
        <v>83</v>
      </c>
    </row>
    <row r="1189" s="2" customFormat="1" ht="24.15" customHeight="1">
      <c r="A1189" s="38"/>
      <c r="B1189" s="39"/>
      <c r="C1189" s="271" t="s">
        <v>1509</v>
      </c>
      <c r="D1189" s="271" t="s">
        <v>253</v>
      </c>
      <c r="E1189" s="272" t="s">
        <v>1510</v>
      </c>
      <c r="F1189" s="273" t="s">
        <v>1511</v>
      </c>
      <c r="G1189" s="274" t="s">
        <v>298</v>
      </c>
      <c r="H1189" s="275">
        <v>2</v>
      </c>
      <c r="I1189" s="276"/>
      <c r="J1189" s="277">
        <f>ROUND(I1189*H1189,2)</f>
        <v>0</v>
      </c>
      <c r="K1189" s="278"/>
      <c r="L1189" s="279"/>
      <c r="M1189" s="280" t="s">
        <v>1</v>
      </c>
      <c r="N1189" s="281" t="s">
        <v>40</v>
      </c>
      <c r="O1189" s="92"/>
      <c r="P1189" s="230">
        <f>O1189*H1189</f>
        <v>0</v>
      </c>
      <c r="Q1189" s="230">
        <v>0.0028</v>
      </c>
      <c r="R1189" s="230">
        <f>Q1189*H1189</f>
        <v>0.0055999999999999999</v>
      </c>
      <c r="S1189" s="230">
        <v>0</v>
      </c>
      <c r="T1189" s="231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32" t="s">
        <v>241</v>
      </c>
      <c r="AT1189" s="232" t="s">
        <v>253</v>
      </c>
      <c r="AU1189" s="232" t="s">
        <v>83</v>
      </c>
      <c r="AY1189" s="17" t="s">
        <v>147</v>
      </c>
      <c r="BE1189" s="233">
        <f>IF(N1189="základní",J1189,0)</f>
        <v>0</v>
      </c>
      <c r="BF1189" s="233">
        <f>IF(N1189="snížená",J1189,0)</f>
        <v>0</v>
      </c>
      <c r="BG1189" s="233">
        <f>IF(N1189="zákl. přenesená",J1189,0)</f>
        <v>0</v>
      </c>
      <c r="BH1189" s="233">
        <f>IF(N1189="sníž. přenesená",J1189,0)</f>
        <v>0</v>
      </c>
      <c r="BI1189" s="233">
        <f>IF(N1189="nulová",J1189,0)</f>
        <v>0</v>
      </c>
      <c r="BJ1189" s="17" t="s">
        <v>153</v>
      </c>
      <c r="BK1189" s="233">
        <f>ROUND(I1189*H1189,2)</f>
        <v>0</v>
      </c>
      <c r="BL1189" s="17" t="s">
        <v>198</v>
      </c>
      <c r="BM1189" s="232" t="s">
        <v>1512</v>
      </c>
    </row>
    <row r="1190" s="2" customFormat="1">
      <c r="A1190" s="38"/>
      <c r="B1190" s="39"/>
      <c r="C1190" s="40"/>
      <c r="D1190" s="234" t="s">
        <v>154</v>
      </c>
      <c r="E1190" s="40"/>
      <c r="F1190" s="235" t="s">
        <v>1511</v>
      </c>
      <c r="G1190" s="40"/>
      <c r="H1190" s="40"/>
      <c r="I1190" s="236"/>
      <c r="J1190" s="40"/>
      <c r="K1190" s="40"/>
      <c r="L1190" s="44"/>
      <c r="M1190" s="237"/>
      <c r="N1190" s="238"/>
      <c r="O1190" s="92"/>
      <c r="P1190" s="92"/>
      <c r="Q1190" s="92"/>
      <c r="R1190" s="92"/>
      <c r="S1190" s="92"/>
      <c r="T1190" s="93"/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T1190" s="17" t="s">
        <v>154</v>
      </c>
      <c r="AU1190" s="17" t="s">
        <v>83</v>
      </c>
    </row>
    <row r="1191" s="2" customFormat="1" ht="37.8" customHeight="1">
      <c r="A1191" s="38"/>
      <c r="B1191" s="39"/>
      <c r="C1191" s="220" t="s">
        <v>843</v>
      </c>
      <c r="D1191" s="220" t="s">
        <v>149</v>
      </c>
      <c r="E1191" s="221" t="s">
        <v>1513</v>
      </c>
      <c r="F1191" s="222" t="s">
        <v>1514</v>
      </c>
      <c r="G1191" s="223" t="s">
        <v>152</v>
      </c>
      <c r="H1191" s="224">
        <v>1</v>
      </c>
      <c r="I1191" s="225"/>
      <c r="J1191" s="226">
        <f>ROUND(I1191*H1191,2)</f>
        <v>0</v>
      </c>
      <c r="K1191" s="227"/>
      <c r="L1191" s="44"/>
      <c r="M1191" s="228" t="s">
        <v>1</v>
      </c>
      <c r="N1191" s="229" t="s">
        <v>40</v>
      </c>
      <c r="O1191" s="92"/>
      <c r="P1191" s="230">
        <f>O1191*H1191</f>
        <v>0</v>
      </c>
      <c r="Q1191" s="230">
        <v>0.00167</v>
      </c>
      <c r="R1191" s="230">
        <f>Q1191*H1191</f>
        <v>0.00167</v>
      </c>
      <c r="S1191" s="230">
        <v>0</v>
      </c>
      <c r="T1191" s="231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232" t="s">
        <v>198</v>
      </c>
      <c r="AT1191" s="232" t="s">
        <v>149</v>
      </c>
      <c r="AU1191" s="232" t="s">
        <v>83</v>
      </c>
      <c r="AY1191" s="17" t="s">
        <v>147</v>
      </c>
      <c r="BE1191" s="233">
        <f>IF(N1191="základní",J1191,0)</f>
        <v>0</v>
      </c>
      <c r="BF1191" s="233">
        <f>IF(N1191="snížená",J1191,0)</f>
        <v>0</v>
      </c>
      <c r="BG1191" s="233">
        <f>IF(N1191="zákl. přenesená",J1191,0)</f>
        <v>0</v>
      </c>
      <c r="BH1191" s="233">
        <f>IF(N1191="sníž. přenesená",J1191,0)</f>
        <v>0</v>
      </c>
      <c r="BI1191" s="233">
        <f>IF(N1191="nulová",J1191,0)</f>
        <v>0</v>
      </c>
      <c r="BJ1191" s="17" t="s">
        <v>153</v>
      </c>
      <c r="BK1191" s="233">
        <f>ROUND(I1191*H1191,2)</f>
        <v>0</v>
      </c>
      <c r="BL1191" s="17" t="s">
        <v>198</v>
      </c>
      <c r="BM1191" s="232" t="s">
        <v>1515</v>
      </c>
    </row>
    <row r="1192" s="2" customFormat="1">
      <c r="A1192" s="38"/>
      <c r="B1192" s="39"/>
      <c r="C1192" s="40"/>
      <c r="D1192" s="234" t="s">
        <v>154</v>
      </c>
      <c r="E1192" s="40"/>
      <c r="F1192" s="235" t="s">
        <v>1514</v>
      </c>
      <c r="G1192" s="40"/>
      <c r="H1192" s="40"/>
      <c r="I1192" s="236"/>
      <c r="J1192" s="40"/>
      <c r="K1192" s="40"/>
      <c r="L1192" s="44"/>
      <c r="M1192" s="237"/>
      <c r="N1192" s="238"/>
      <c r="O1192" s="92"/>
      <c r="P1192" s="92"/>
      <c r="Q1192" s="92"/>
      <c r="R1192" s="92"/>
      <c r="S1192" s="92"/>
      <c r="T1192" s="93"/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T1192" s="17" t="s">
        <v>154</v>
      </c>
      <c r="AU1192" s="17" t="s">
        <v>83</v>
      </c>
    </row>
    <row r="1193" s="2" customFormat="1" ht="24.15" customHeight="1">
      <c r="A1193" s="38"/>
      <c r="B1193" s="39"/>
      <c r="C1193" s="220" t="s">
        <v>1516</v>
      </c>
      <c r="D1193" s="220" t="s">
        <v>149</v>
      </c>
      <c r="E1193" s="221" t="s">
        <v>1517</v>
      </c>
      <c r="F1193" s="222" t="s">
        <v>1518</v>
      </c>
      <c r="G1193" s="223" t="s">
        <v>236</v>
      </c>
      <c r="H1193" s="224">
        <v>0.01</v>
      </c>
      <c r="I1193" s="225"/>
      <c r="J1193" s="226">
        <f>ROUND(I1193*H1193,2)</f>
        <v>0</v>
      </c>
      <c r="K1193" s="227"/>
      <c r="L1193" s="44"/>
      <c r="M1193" s="228" t="s">
        <v>1</v>
      </c>
      <c r="N1193" s="229" t="s">
        <v>40</v>
      </c>
      <c r="O1193" s="92"/>
      <c r="P1193" s="230">
        <f>O1193*H1193</f>
        <v>0</v>
      </c>
      <c r="Q1193" s="230">
        <v>0</v>
      </c>
      <c r="R1193" s="230">
        <f>Q1193*H1193</f>
        <v>0</v>
      </c>
      <c r="S1193" s="230">
        <v>0</v>
      </c>
      <c r="T1193" s="231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32" t="s">
        <v>198</v>
      </c>
      <c r="AT1193" s="232" t="s">
        <v>149</v>
      </c>
      <c r="AU1193" s="232" t="s">
        <v>83</v>
      </c>
      <c r="AY1193" s="17" t="s">
        <v>147</v>
      </c>
      <c r="BE1193" s="233">
        <f>IF(N1193="základní",J1193,0)</f>
        <v>0</v>
      </c>
      <c r="BF1193" s="233">
        <f>IF(N1193="snížená",J1193,0)</f>
        <v>0</v>
      </c>
      <c r="BG1193" s="233">
        <f>IF(N1193="zákl. přenesená",J1193,0)</f>
        <v>0</v>
      </c>
      <c r="BH1193" s="233">
        <f>IF(N1193="sníž. přenesená",J1193,0)</f>
        <v>0</v>
      </c>
      <c r="BI1193" s="233">
        <f>IF(N1193="nulová",J1193,0)</f>
        <v>0</v>
      </c>
      <c r="BJ1193" s="17" t="s">
        <v>153</v>
      </c>
      <c r="BK1193" s="233">
        <f>ROUND(I1193*H1193,2)</f>
        <v>0</v>
      </c>
      <c r="BL1193" s="17" t="s">
        <v>198</v>
      </c>
      <c r="BM1193" s="232" t="s">
        <v>1519</v>
      </c>
    </row>
    <row r="1194" s="2" customFormat="1">
      <c r="A1194" s="38"/>
      <c r="B1194" s="39"/>
      <c r="C1194" s="40"/>
      <c r="D1194" s="234" t="s">
        <v>154</v>
      </c>
      <c r="E1194" s="40"/>
      <c r="F1194" s="235" t="s">
        <v>1520</v>
      </c>
      <c r="G1194" s="40"/>
      <c r="H1194" s="40"/>
      <c r="I1194" s="236"/>
      <c r="J1194" s="40"/>
      <c r="K1194" s="40"/>
      <c r="L1194" s="44"/>
      <c r="M1194" s="237"/>
      <c r="N1194" s="238"/>
      <c r="O1194" s="92"/>
      <c r="P1194" s="92"/>
      <c r="Q1194" s="92"/>
      <c r="R1194" s="92"/>
      <c r="S1194" s="92"/>
      <c r="T1194" s="93"/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T1194" s="17" t="s">
        <v>154</v>
      </c>
      <c r="AU1194" s="17" t="s">
        <v>83</v>
      </c>
    </row>
    <row r="1195" s="12" customFormat="1" ht="22.8" customHeight="1">
      <c r="A1195" s="12"/>
      <c r="B1195" s="204"/>
      <c r="C1195" s="205"/>
      <c r="D1195" s="206" t="s">
        <v>72</v>
      </c>
      <c r="E1195" s="218" t="s">
        <v>1521</v>
      </c>
      <c r="F1195" s="218" t="s">
        <v>1522</v>
      </c>
      <c r="G1195" s="205"/>
      <c r="H1195" s="205"/>
      <c r="I1195" s="208"/>
      <c r="J1195" s="219">
        <f>BK1195</f>
        <v>0</v>
      </c>
      <c r="K1195" s="205"/>
      <c r="L1195" s="210"/>
      <c r="M1195" s="211"/>
      <c r="N1195" s="212"/>
      <c r="O1195" s="212"/>
      <c r="P1195" s="213">
        <f>SUM(P1196:P1232)</f>
        <v>0</v>
      </c>
      <c r="Q1195" s="212"/>
      <c r="R1195" s="213">
        <f>SUM(R1196:R1232)</f>
        <v>3.9498199999999999</v>
      </c>
      <c r="S1195" s="212"/>
      <c r="T1195" s="214">
        <f>SUM(T1196:T1232)</f>
        <v>3.032</v>
      </c>
      <c r="U1195" s="12"/>
      <c r="V1195" s="12"/>
      <c r="W1195" s="12"/>
      <c r="X1195" s="12"/>
      <c r="Y1195" s="12"/>
      <c r="Z1195" s="12"/>
      <c r="AA1195" s="12"/>
      <c r="AB1195" s="12"/>
      <c r="AC1195" s="12"/>
      <c r="AD1195" s="12"/>
      <c r="AE1195" s="12"/>
      <c r="AR1195" s="215" t="s">
        <v>83</v>
      </c>
      <c r="AT1195" s="216" t="s">
        <v>72</v>
      </c>
      <c r="AU1195" s="216" t="s">
        <v>81</v>
      </c>
      <c r="AY1195" s="215" t="s">
        <v>147</v>
      </c>
      <c r="BK1195" s="217">
        <f>SUM(BK1196:BK1232)</f>
        <v>0</v>
      </c>
    </row>
    <row r="1196" s="2" customFormat="1" ht="33" customHeight="1">
      <c r="A1196" s="38"/>
      <c r="B1196" s="39"/>
      <c r="C1196" s="220" t="s">
        <v>849</v>
      </c>
      <c r="D1196" s="220" t="s">
        <v>149</v>
      </c>
      <c r="E1196" s="221" t="s">
        <v>1523</v>
      </c>
      <c r="F1196" s="222" t="s">
        <v>1524</v>
      </c>
      <c r="G1196" s="223" t="s">
        <v>170</v>
      </c>
      <c r="H1196" s="224">
        <v>15</v>
      </c>
      <c r="I1196" s="225"/>
      <c r="J1196" s="226">
        <f>ROUND(I1196*H1196,2)</f>
        <v>0</v>
      </c>
      <c r="K1196" s="227"/>
      <c r="L1196" s="44"/>
      <c r="M1196" s="228" t="s">
        <v>1</v>
      </c>
      <c r="N1196" s="229" t="s">
        <v>40</v>
      </c>
      <c r="O1196" s="92"/>
      <c r="P1196" s="230">
        <f>O1196*H1196</f>
        <v>0</v>
      </c>
      <c r="Q1196" s="230">
        <v>0.00108</v>
      </c>
      <c r="R1196" s="230">
        <f>Q1196*H1196</f>
        <v>0.016199999999999999</v>
      </c>
      <c r="S1196" s="230">
        <v>0</v>
      </c>
      <c r="T1196" s="231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32" t="s">
        <v>198</v>
      </c>
      <c r="AT1196" s="232" t="s">
        <v>149</v>
      </c>
      <c r="AU1196" s="232" t="s">
        <v>83</v>
      </c>
      <c r="AY1196" s="17" t="s">
        <v>147</v>
      </c>
      <c r="BE1196" s="233">
        <f>IF(N1196="základní",J1196,0)</f>
        <v>0</v>
      </c>
      <c r="BF1196" s="233">
        <f>IF(N1196="snížená",J1196,0)</f>
        <v>0</v>
      </c>
      <c r="BG1196" s="233">
        <f>IF(N1196="zákl. přenesená",J1196,0)</f>
        <v>0</v>
      </c>
      <c r="BH1196" s="233">
        <f>IF(N1196="sníž. přenesená",J1196,0)</f>
        <v>0</v>
      </c>
      <c r="BI1196" s="233">
        <f>IF(N1196="nulová",J1196,0)</f>
        <v>0</v>
      </c>
      <c r="BJ1196" s="17" t="s">
        <v>153</v>
      </c>
      <c r="BK1196" s="233">
        <f>ROUND(I1196*H1196,2)</f>
        <v>0</v>
      </c>
      <c r="BL1196" s="17" t="s">
        <v>198</v>
      </c>
      <c r="BM1196" s="232" t="s">
        <v>1525</v>
      </c>
    </row>
    <row r="1197" s="2" customFormat="1">
      <c r="A1197" s="38"/>
      <c r="B1197" s="39"/>
      <c r="C1197" s="40"/>
      <c r="D1197" s="234" t="s">
        <v>154</v>
      </c>
      <c r="E1197" s="40"/>
      <c r="F1197" s="235" t="s">
        <v>1524</v>
      </c>
      <c r="G1197" s="40"/>
      <c r="H1197" s="40"/>
      <c r="I1197" s="236"/>
      <c r="J1197" s="40"/>
      <c r="K1197" s="40"/>
      <c r="L1197" s="44"/>
      <c r="M1197" s="237"/>
      <c r="N1197" s="238"/>
      <c r="O1197" s="92"/>
      <c r="P1197" s="92"/>
      <c r="Q1197" s="92"/>
      <c r="R1197" s="92"/>
      <c r="S1197" s="92"/>
      <c r="T1197" s="93"/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T1197" s="17" t="s">
        <v>154</v>
      </c>
      <c r="AU1197" s="17" t="s">
        <v>83</v>
      </c>
    </row>
    <row r="1198" s="2" customFormat="1" ht="24.15" customHeight="1">
      <c r="A1198" s="38"/>
      <c r="B1198" s="39"/>
      <c r="C1198" s="220" t="s">
        <v>1526</v>
      </c>
      <c r="D1198" s="220" t="s">
        <v>149</v>
      </c>
      <c r="E1198" s="221" t="s">
        <v>1527</v>
      </c>
      <c r="F1198" s="222" t="s">
        <v>1528</v>
      </c>
      <c r="G1198" s="223" t="s">
        <v>152</v>
      </c>
      <c r="H1198" s="224">
        <v>20</v>
      </c>
      <c r="I1198" s="225"/>
      <c r="J1198" s="226">
        <f>ROUND(I1198*H1198,2)</f>
        <v>0</v>
      </c>
      <c r="K1198" s="227"/>
      <c r="L1198" s="44"/>
      <c r="M1198" s="228" t="s">
        <v>1</v>
      </c>
      <c r="N1198" s="229" t="s">
        <v>40</v>
      </c>
      <c r="O1198" s="92"/>
      <c r="P1198" s="230">
        <f>O1198*H1198</f>
        <v>0</v>
      </c>
      <c r="Q1198" s="230">
        <v>0</v>
      </c>
      <c r="R1198" s="230">
        <f>Q1198*H1198</f>
        <v>0</v>
      </c>
      <c r="S1198" s="230">
        <v>0.014</v>
      </c>
      <c r="T1198" s="231">
        <f>S1198*H1198</f>
        <v>0.28000000000000003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32" t="s">
        <v>198</v>
      </c>
      <c r="AT1198" s="232" t="s">
        <v>149</v>
      </c>
      <c r="AU1198" s="232" t="s">
        <v>83</v>
      </c>
      <c r="AY1198" s="17" t="s">
        <v>147</v>
      </c>
      <c r="BE1198" s="233">
        <f>IF(N1198="základní",J1198,0)</f>
        <v>0</v>
      </c>
      <c r="BF1198" s="233">
        <f>IF(N1198="snížená",J1198,0)</f>
        <v>0</v>
      </c>
      <c r="BG1198" s="233">
        <f>IF(N1198="zákl. přenesená",J1198,0)</f>
        <v>0</v>
      </c>
      <c r="BH1198" s="233">
        <f>IF(N1198="sníž. přenesená",J1198,0)</f>
        <v>0</v>
      </c>
      <c r="BI1198" s="233">
        <f>IF(N1198="nulová",J1198,0)</f>
        <v>0</v>
      </c>
      <c r="BJ1198" s="17" t="s">
        <v>153</v>
      </c>
      <c r="BK1198" s="233">
        <f>ROUND(I1198*H1198,2)</f>
        <v>0</v>
      </c>
      <c r="BL1198" s="17" t="s">
        <v>198</v>
      </c>
      <c r="BM1198" s="232" t="s">
        <v>1529</v>
      </c>
    </row>
    <row r="1199" s="2" customFormat="1">
      <c r="A1199" s="38"/>
      <c r="B1199" s="39"/>
      <c r="C1199" s="40"/>
      <c r="D1199" s="234" t="s">
        <v>154</v>
      </c>
      <c r="E1199" s="40"/>
      <c r="F1199" s="235" t="s">
        <v>1530</v>
      </c>
      <c r="G1199" s="40"/>
      <c r="H1199" s="40"/>
      <c r="I1199" s="236"/>
      <c r="J1199" s="40"/>
      <c r="K1199" s="40"/>
      <c r="L1199" s="44"/>
      <c r="M1199" s="237"/>
      <c r="N1199" s="238"/>
      <c r="O1199" s="92"/>
      <c r="P1199" s="92"/>
      <c r="Q1199" s="92"/>
      <c r="R1199" s="92"/>
      <c r="S1199" s="92"/>
      <c r="T1199" s="93"/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T1199" s="17" t="s">
        <v>154</v>
      </c>
      <c r="AU1199" s="17" t="s">
        <v>83</v>
      </c>
    </row>
    <row r="1200" s="2" customFormat="1" ht="33" customHeight="1">
      <c r="A1200" s="38"/>
      <c r="B1200" s="39"/>
      <c r="C1200" s="220" t="s">
        <v>857</v>
      </c>
      <c r="D1200" s="220" t="s">
        <v>149</v>
      </c>
      <c r="E1200" s="221" t="s">
        <v>1531</v>
      </c>
      <c r="F1200" s="222" t="s">
        <v>1532</v>
      </c>
      <c r="G1200" s="223" t="s">
        <v>152</v>
      </c>
      <c r="H1200" s="224">
        <v>20</v>
      </c>
      <c r="I1200" s="225"/>
      <c r="J1200" s="226">
        <f>ROUND(I1200*H1200,2)</f>
        <v>0</v>
      </c>
      <c r="K1200" s="227"/>
      <c r="L1200" s="44"/>
      <c r="M1200" s="228" t="s">
        <v>1</v>
      </c>
      <c r="N1200" s="229" t="s">
        <v>40</v>
      </c>
      <c r="O1200" s="92"/>
      <c r="P1200" s="230">
        <f>O1200*H1200</f>
        <v>0</v>
      </c>
      <c r="Q1200" s="230">
        <v>0</v>
      </c>
      <c r="R1200" s="230">
        <f>Q1200*H1200</f>
        <v>0</v>
      </c>
      <c r="S1200" s="230">
        <v>0</v>
      </c>
      <c r="T1200" s="231">
        <f>S1200*H1200</f>
        <v>0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32" t="s">
        <v>198</v>
      </c>
      <c r="AT1200" s="232" t="s">
        <v>149</v>
      </c>
      <c r="AU1200" s="232" t="s">
        <v>83</v>
      </c>
      <c r="AY1200" s="17" t="s">
        <v>147</v>
      </c>
      <c r="BE1200" s="233">
        <f>IF(N1200="základní",J1200,0)</f>
        <v>0</v>
      </c>
      <c r="BF1200" s="233">
        <f>IF(N1200="snížená",J1200,0)</f>
        <v>0</v>
      </c>
      <c r="BG1200" s="233">
        <f>IF(N1200="zákl. přenesená",J1200,0)</f>
        <v>0</v>
      </c>
      <c r="BH1200" s="233">
        <f>IF(N1200="sníž. přenesená",J1200,0)</f>
        <v>0</v>
      </c>
      <c r="BI1200" s="233">
        <f>IF(N1200="nulová",J1200,0)</f>
        <v>0</v>
      </c>
      <c r="BJ1200" s="17" t="s">
        <v>153</v>
      </c>
      <c r="BK1200" s="233">
        <f>ROUND(I1200*H1200,2)</f>
        <v>0</v>
      </c>
      <c r="BL1200" s="17" t="s">
        <v>198</v>
      </c>
      <c r="BM1200" s="232" t="s">
        <v>1533</v>
      </c>
    </row>
    <row r="1201" s="2" customFormat="1">
      <c r="A1201" s="38"/>
      <c r="B1201" s="39"/>
      <c r="C1201" s="40"/>
      <c r="D1201" s="234" t="s">
        <v>154</v>
      </c>
      <c r="E1201" s="40"/>
      <c r="F1201" s="235" t="s">
        <v>1532</v>
      </c>
      <c r="G1201" s="40"/>
      <c r="H1201" s="40"/>
      <c r="I1201" s="236"/>
      <c r="J1201" s="40"/>
      <c r="K1201" s="40"/>
      <c r="L1201" s="44"/>
      <c r="M1201" s="237"/>
      <c r="N1201" s="238"/>
      <c r="O1201" s="92"/>
      <c r="P1201" s="92"/>
      <c r="Q1201" s="92"/>
      <c r="R1201" s="92"/>
      <c r="S1201" s="92"/>
      <c r="T1201" s="93"/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T1201" s="17" t="s">
        <v>154</v>
      </c>
      <c r="AU1201" s="17" t="s">
        <v>83</v>
      </c>
    </row>
    <row r="1202" s="13" customFormat="1">
      <c r="A1202" s="13"/>
      <c r="B1202" s="239"/>
      <c r="C1202" s="240"/>
      <c r="D1202" s="234" t="s">
        <v>155</v>
      </c>
      <c r="E1202" s="241" t="s">
        <v>1</v>
      </c>
      <c r="F1202" s="242" t="s">
        <v>1534</v>
      </c>
      <c r="G1202" s="240"/>
      <c r="H1202" s="243">
        <v>20</v>
      </c>
      <c r="I1202" s="244"/>
      <c r="J1202" s="240"/>
      <c r="K1202" s="240"/>
      <c r="L1202" s="245"/>
      <c r="M1202" s="246"/>
      <c r="N1202" s="247"/>
      <c r="O1202" s="247"/>
      <c r="P1202" s="247"/>
      <c r="Q1202" s="247"/>
      <c r="R1202" s="247"/>
      <c r="S1202" s="247"/>
      <c r="T1202" s="24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9" t="s">
        <v>155</v>
      </c>
      <c r="AU1202" s="249" t="s">
        <v>83</v>
      </c>
      <c r="AV1202" s="13" t="s">
        <v>83</v>
      </c>
      <c r="AW1202" s="13" t="s">
        <v>30</v>
      </c>
      <c r="AX1202" s="13" t="s">
        <v>73</v>
      </c>
      <c r="AY1202" s="249" t="s">
        <v>147</v>
      </c>
    </row>
    <row r="1203" s="15" customFormat="1">
      <c r="A1203" s="15"/>
      <c r="B1203" s="260"/>
      <c r="C1203" s="261"/>
      <c r="D1203" s="234" t="s">
        <v>155</v>
      </c>
      <c r="E1203" s="262" t="s">
        <v>1</v>
      </c>
      <c r="F1203" s="263" t="s">
        <v>163</v>
      </c>
      <c r="G1203" s="261"/>
      <c r="H1203" s="264">
        <v>20</v>
      </c>
      <c r="I1203" s="265"/>
      <c r="J1203" s="261"/>
      <c r="K1203" s="261"/>
      <c r="L1203" s="266"/>
      <c r="M1203" s="267"/>
      <c r="N1203" s="268"/>
      <c r="O1203" s="268"/>
      <c r="P1203" s="268"/>
      <c r="Q1203" s="268"/>
      <c r="R1203" s="268"/>
      <c r="S1203" s="268"/>
      <c r="T1203" s="269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70" t="s">
        <v>155</v>
      </c>
      <c r="AU1203" s="270" t="s">
        <v>83</v>
      </c>
      <c r="AV1203" s="15" t="s">
        <v>153</v>
      </c>
      <c r="AW1203" s="15" t="s">
        <v>30</v>
      </c>
      <c r="AX1203" s="15" t="s">
        <v>81</v>
      </c>
      <c r="AY1203" s="270" t="s">
        <v>147</v>
      </c>
    </row>
    <row r="1204" s="2" customFormat="1" ht="21.75" customHeight="1">
      <c r="A1204" s="38"/>
      <c r="B1204" s="39"/>
      <c r="C1204" s="271" t="s">
        <v>1535</v>
      </c>
      <c r="D1204" s="271" t="s">
        <v>253</v>
      </c>
      <c r="E1204" s="272" t="s">
        <v>1536</v>
      </c>
      <c r="F1204" s="273" t="s">
        <v>1537</v>
      </c>
      <c r="G1204" s="274" t="s">
        <v>170</v>
      </c>
      <c r="H1204" s="275">
        <v>2.5</v>
      </c>
      <c r="I1204" s="276"/>
      <c r="J1204" s="277">
        <f>ROUND(I1204*H1204,2)</f>
        <v>0</v>
      </c>
      <c r="K1204" s="278"/>
      <c r="L1204" s="279"/>
      <c r="M1204" s="280" t="s">
        <v>1</v>
      </c>
      <c r="N1204" s="281" t="s">
        <v>40</v>
      </c>
      <c r="O1204" s="92"/>
      <c r="P1204" s="230">
        <f>O1204*H1204</f>
        <v>0</v>
      </c>
      <c r="Q1204" s="230">
        <v>0.55000000000000004</v>
      </c>
      <c r="R1204" s="230">
        <f>Q1204*H1204</f>
        <v>1.375</v>
      </c>
      <c r="S1204" s="230">
        <v>0</v>
      </c>
      <c r="T1204" s="231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32" t="s">
        <v>241</v>
      </c>
      <c r="AT1204" s="232" t="s">
        <v>253</v>
      </c>
      <c r="AU1204" s="232" t="s">
        <v>83</v>
      </c>
      <c r="AY1204" s="17" t="s">
        <v>147</v>
      </c>
      <c r="BE1204" s="233">
        <f>IF(N1204="základní",J1204,0)</f>
        <v>0</v>
      </c>
      <c r="BF1204" s="233">
        <f>IF(N1204="snížená",J1204,0)</f>
        <v>0</v>
      </c>
      <c r="BG1204" s="233">
        <f>IF(N1204="zákl. přenesená",J1204,0)</f>
        <v>0</v>
      </c>
      <c r="BH1204" s="233">
        <f>IF(N1204="sníž. přenesená",J1204,0)</f>
        <v>0</v>
      </c>
      <c r="BI1204" s="233">
        <f>IF(N1204="nulová",J1204,0)</f>
        <v>0</v>
      </c>
      <c r="BJ1204" s="17" t="s">
        <v>153</v>
      </c>
      <c r="BK1204" s="233">
        <f>ROUND(I1204*H1204,2)</f>
        <v>0</v>
      </c>
      <c r="BL1204" s="17" t="s">
        <v>198</v>
      </c>
      <c r="BM1204" s="232" t="s">
        <v>1538</v>
      </c>
    </row>
    <row r="1205" s="2" customFormat="1">
      <c r="A1205" s="38"/>
      <c r="B1205" s="39"/>
      <c r="C1205" s="40"/>
      <c r="D1205" s="234" t="s">
        <v>154</v>
      </c>
      <c r="E1205" s="40"/>
      <c r="F1205" s="235" t="s">
        <v>1537</v>
      </c>
      <c r="G1205" s="40"/>
      <c r="H1205" s="40"/>
      <c r="I1205" s="236"/>
      <c r="J1205" s="40"/>
      <c r="K1205" s="40"/>
      <c r="L1205" s="44"/>
      <c r="M1205" s="237"/>
      <c r="N1205" s="238"/>
      <c r="O1205" s="92"/>
      <c r="P1205" s="92"/>
      <c r="Q1205" s="92"/>
      <c r="R1205" s="92"/>
      <c r="S1205" s="92"/>
      <c r="T1205" s="93"/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T1205" s="17" t="s">
        <v>154</v>
      </c>
      <c r="AU1205" s="17" t="s">
        <v>83</v>
      </c>
    </row>
    <row r="1206" s="13" customFormat="1">
      <c r="A1206" s="13"/>
      <c r="B1206" s="239"/>
      <c r="C1206" s="240"/>
      <c r="D1206" s="234" t="s">
        <v>155</v>
      </c>
      <c r="E1206" s="241" t="s">
        <v>1</v>
      </c>
      <c r="F1206" s="242" t="s">
        <v>1539</v>
      </c>
      <c r="G1206" s="240"/>
      <c r="H1206" s="243">
        <v>2.5</v>
      </c>
      <c r="I1206" s="244"/>
      <c r="J1206" s="240"/>
      <c r="K1206" s="240"/>
      <c r="L1206" s="245"/>
      <c r="M1206" s="246"/>
      <c r="N1206" s="247"/>
      <c r="O1206" s="247"/>
      <c r="P1206" s="247"/>
      <c r="Q1206" s="247"/>
      <c r="R1206" s="247"/>
      <c r="S1206" s="247"/>
      <c r="T1206" s="24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9" t="s">
        <v>155</v>
      </c>
      <c r="AU1206" s="249" t="s">
        <v>83</v>
      </c>
      <c r="AV1206" s="13" t="s">
        <v>83</v>
      </c>
      <c r="AW1206" s="13" t="s">
        <v>30</v>
      </c>
      <c r="AX1206" s="13" t="s">
        <v>73</v>
      </c>
      <c r="AY1206" s="249" t="s">
        <v>147</v>
      </c>
    </row>
    <row r="1207" s="15" customFormat="1">
      <c r="A1207" s="15"/>
      <c r="B1207" s="260"/>
      <c r="C1207" s="261"/>
      <c r="D1207" s="234" t="s">
        <v>155</v>
      </c>
      <c r="E1207" s="262" t="s">
        <v>1</v>
      </c>
      <c r="F1207" s="263" t="s">
        <v>163</v>
      </c>
      <c r="G1207" s="261"/>
      <c r="H1207" s="264">
        <v>2.5</v>
      </c>
      <c r="I1207" s="265"/>
      <c r="J1207" s="261"/>
      <c r="K1207" s="261"/>
      <c r="L1207" s="266"/>
      <c r="M1207" s="267"/>
      <c r="N1207" s="268"/>
      <c r="O1207" s="268"/>
      <c r="P1207" s="268"/>
      <c r="Q1207" s="268"/>
      <c r="R1207" s="268"/>
      <c r="S1207" s="268"/>
      <c r="T1207" s="269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70" t="s">
        <v>155</v>
      </c>
      <c r="AU1207" s="270" t="s">
        <v>83</v>
      </c>
      <c r="AV1207" s="15" t="s">
        <v>153</v>
      </c>
      <c r="AW1207" s="15" t="s">
        <v>30</v>
      </c>
      <c r="AX1207" s="15" t="s">
        <v>81</v>
      </c>
      <c r="AY1207" s="270" t="s">
        <v>147</v>
      </c>
    </row>
    <row r="1208" s="2" customFormat="1" ht="24.15" customHeight="1">
      <c r="A1208" s="38"/>
      <c r="B1208" s="39"/>
      <c r="C1208" s="220" t="s">
        <v>862</v>
      </c>
      <c r="D1208" s="220" t="s">
        <v>149</v>
      </c>
      <c r="E1208" s="221" t="s">
        <v>1540</v>
      </c>
      <c r="F1208" s="222" t="s">
        <v>1541</v>
      </c>
      <c r="G1208" s="223" t="s">
        <v>223</v>
      </c>
      <c r="H1208" s="224">
        <v>130</v>
      </c>
      <c r="I1208" s="225"/>
      <c r="J1208" s="226">
        <f>ROUND(I1208*H1208,2)</f>
        <v>0</v>
      </c>
      <c r="K1208" s="227"/>
      <c r="L1208" s="44"/>
      <c r="M1208" s="228" t="s">
        <v>1</v>
      </c>
      <c r="N1208" s="229" t="s">
        <v>40</v>
      </c>
      <c r="O1208" s="92"/>
      <c r="P1208" s="230">
        <f>O1208*H1208</f>
        <v>0</v>
      </c>
      <c r="Q1208" s="230">
        <v>0</v>
      </c>
      <c r="R1208" s="230">
        <f>Q1208*H1208</f>
        <v>0</v>
      </c>
      <c r="S1208" s="230">
        <v>0</v>
      </c>
      <c r="T1208" s="231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32" t="s">
        <v>198</v>
      </c>
      <c r="AT1208" s="232" t="s">
        <v>149</v>
      </c>
      <c r="AU1208" s="232" t="s">
        <v>83</v>
      </c>
      <c r="AY1208" s="17" t="s">
        <v>147</v>
      </c>
      <c r="BE1208" s="233">
        <f>IF(N1208="základní",J1208,0)</f>
        <v>0</v>
      </c>
      <c r="BF1208" s="233">
        <f>IF(N1208="snížená",J1208,0)</f>
        <v>0</v>
      </c>
      <c r="BG1208" s="233">
        <f>IF(N1208="zákl. přenesená",J1208,0)</f>
        <v>0</v>
      </c>
      <c r="BH1208" s="233">
        <f>IF(N1208="sníž. přenesená",J1208,0)</f>
        <v>0</v>
      </c>
      <c r="BI1208" s="233">
        <f>IF(N1208="nulová",J1208,0)</f>
        <v>0</v>
      </c>
      <c r="BJ1208" s="17" t="s">
        <v>153</v>
      </c>
      <c r="BK1208" s="233">
        <f>ROUND(I1208*H1208,2)</f>
        <v>0</v>
      </c>
      <c r="BL1208" s="17" t="s">
        <v>198</v>
      </c>
      <c r="BM1208" s="232" t="s">
        <v>1542</v>
      </c>
    </row>
    <row r="1209" s="2" customFormat="1">
      <c r="A1209" s="38"/>
      <c r="B1209" s="39"/>
      <c r="C1209" s="40"/>
      <c r="D1209" s="234" t="s">
        <v>154</v>
      </c>
      <c r="E1209" s="40"/>
      <c r="F1209" s="235" t="s">
        <v>1541</v>
      </c>
      <c r="G1209" s="40"/>
      <c r="H1209" s="40"/>
      <c r="I1209" s="236"/>
      <c r="J1209" s="40"/>
      <c r="K1209" s="40"/>
      <c r="L1209" s="44"/>
      <c r="M1209" s="237"/>
      <c r="N1209" s="238"/>
      <c r="O1209" s="92"/>
      <c r="P1209" s="92"/>
      <c r="Q1209" s="92"/>
      <c r="R1209" s="92"/>
      <c r="S1209" s="92"/>
      <c r="T1209" s="93"/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T1209" s="17" t="s">
        <v>154</v>
      </c>
      <c r="AU1209" s="17" t="s">
        <v>83</v>
      </c>
    </row>
    <row r="1210" s="2" customFormat="1" ht="16.5" customHeight="1">
      <c r="A1210" s="38"/>
      <c r="B1210" s="39"/>
      <c r="C1210" s="271" t="s">
        <v>1543</v>
      </c>
      <c r="D1210" s="271" t="s">
        <v>253</v>
      </c>
      <c r="E1210" s="272" t="s">
        <v>1544</v>
      </c>
      <c r="F1210" s="273" t="s">
        <v>1545</v>
      </c>
      <c r="G1210" s="274" t="s">
        <v>170</v>
      </c>
      <c r="H1210" s="275">
        <v>2.8599999999999999</v>
      </c>
      <c r="I1210" s="276"/>
      <c r="J1210" s="277">
        <f>ROUND(I1210*H1210,2)</f>
        <v>0</v>
      </c>
      <c r="K1210" s="278"/>
      <c r="L1210" s="279"/>
      <c r="M1210" s="280" t="s">
        <v>1</v>
      </c>
      <c r="N1210" s="281" t="s">
        <v>40</v>
      </c>
      <c r="O1210" s="92"/>
      <c r="P1210" s="230">
        <f>O1210*H1210</f>
        <v>0</v>
      </c>
      <c r="Q1210" s="230">
        <v>0.55000000000000004</v>
      </c>
      <c r="R1210" s="230">
        <f>Q1210*H1210</f>
        <v>1.573</v>
      </c>
      <c r="S1210" s="230">
        <v>0</v>
      </c>
      <c r="T1210" s="231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32" t="s">
        <v>241</v>
      </c>
      <c r="AT1210" s="232" t="s">
        <v>253</v>
      </c>
      <c r="AU1210" s="232" t="s">
        <v>83</v>
      </c>
      <c r="AY1210" s="17" t="s">
        <v>147</v>
      </c>
      <c r="BE1210" s="233">
        <f>IF(N1210="základní",J1210,0)</f>
        <v>0</v>
      </c>
      <c r="BF1210" s="233">
        <f>IF(N1210="snížená",J1210,0)</f>
        <v>0</v>
      </c>
      <c r="BG1210" s="233">
        <f>IF(N1210="zákl. přenesená",J1210,0)</f>
        <v>0</v>
      </c>
      <c r="BH1210" s="233">
        <f>IF(N1210="sníž. přenesená",J1210,0)</f>
        <v>0</v>
      </c>
      <c r="BI1210" s="233">
        <f>IF(N1210="nulová",J1210,0)</f>
        <v>0</v>
      </c>
      <c r="BJ1210" s="17" t="s">
        <v>153</v>
      </c>
      <c r="BK1210" s="233">
        <f>ROUND(I1210*H1210,2)</f>
        <v>0</v>
      </c>
      <c r="BL1210" s="17" t="s">
        <v>198</v>
      </c>
      <c r="BM1210" s="232" t="s">
        <v>1546</v>
      </c>
    </row>
    <row r="1211" s="2" customFormat="1">
      <c r="A1211" s="38"/>
      <c r="B1211" s="39"/>
      <c r="C1211" s="40"/>
      <c r="D1211" s="234" t="s">
        <v>154</v>
      </c>
      <c r="E1211" s="40"/>
      <c r="F1211" s="235" t="s">
        <v>1545</v>
      </c>
      <c r="G1211" s="40"/>
      <c r="H1211" s="40"/>
      <c r="I1211" s="236"/>
      <c r="J1211" s="40"/>
      <c r="K1211" s="40"/>
      <c r="L1211" s="44"/>
      <c r="M1211" s="237"/>
      <c r="N1211" s="238"/>
      <c r="O1211" s="92"/>
      <c r="P1211" s="92"/>
      <c r="Q1211" s="92"/>
      <c r="R1211" s="92"/>
      <c r="S1211" s="92"/>
      <c r="T1211" s="93"/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T1211" s="17" t="s">
        <v>154</v>
      </c>
      <c r="AU1211" s="17" t="s">
        <v>83</v>
      </c>
    </row>
    <row r="1212" s="13" customFormat="1">
      <c r="A1212" s="13"/>
      <c r="B1212" s="239"/>
      <c r="C1212" s="240"/>
      <c r="D1212" s="234" t="s">
        <v>155</v>
      </c>
      <c r="E1212" s="241" t="s">
        <v>1</v>
      </c>
      <c r="F1212" s="242" t="s">
        <v>1547</v>
      </c>
      <c r="G1212" s="240"/>
      <c r="H1212" s="243">
        <v>2.8599999999999999</v>
      </c>
      <c r="I1212" s="244"/>
      <c r="J1212" s="240"/>
      <c r="K1212" s="240"/>
      <c r="L1212" s="245"/>
      <c r="M1212" s="246"/>
      <c r="N1212" s="247"/>
      <c r="O1212" s="247"/>
      <c r="P1212" s="247"/>
      <c r="Q1212" s="247"/>
      <c r="R1212" s="247"/>
      <c r="S1212" s="247"/>
      <c r="T1212" s="24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9" t="s">
        <v>155</v>
      </c>
      <c r="AU1212" s="249" t="s">
        <v>83</v>
      </c>
      <c r="AV1212" s="13" t="s">
        <v>83</v>
      </c>
      <c r="AW1212" s="13" t="s">
        <v>30</v>
      </c>
      <c r="AX1212" s="13" t="s">
        <v>73</v>
      </c>
      <c r="AY1212" s="249" t="s">
        <v>147</v>
      </c>
    </row>
    <row r="1213" s="15" customFormat="1">
      <c r="A1213" s="15"/>
      <c r="B1213" s="260"/>
      <c r="C1213" s="261"/>
      <c r="D1213" s="234" t="s">
        <v>155</v>
      </c>
      <c r="E1213" s="262" t="s">
        <v>1</v>
      </c>
      <c r="F1213" s="263" t="s">
        <v>163</v>
      </c>
      <c r="G1213" s="261"/>
      <c r="H1213" s="264">
        <v>2.8599999999999999</v>
      </c>
      <c r="I1213" s="265"/>
      <c r="J1213" s="261"/>
      <c r="K1213" s="261"/>
      <c r="L1213" s="266"/>
      <c r="M1213" s="267"/>
      <c r="N1213" s="268"/>
      <c r="O1213" s="268"/>
      <c r="P1213" s="268"/>
      <c r="Q1213" s="268"/>
      <c r="R1213" s="268"/>
      <c r="S1213" s="268"/>
      <c r="T1213" s="269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T1213" s="270" t="s">
        <v>155</v>
      </c>
      <c r="AU1213" s="270" t="s">
        <v>83</v>
      </c>
      <c r="AV1213" s="15" t="s">
        <v>153</v>
      </c>
      <c r="AW1213" s="15" t="s">
        <v>30</v>
      </c>
      <c r="AX1213" s="15" t="s">
        <v>81</v>
      </c>
      <c r="AY1213" s="270" t="s">
        <v>147</v>
      </c>
    </row>
    <row r="1214" s="2" customFormat="1" ht="16.5" customHeight="1">
      <c r="A1214" s="38"/>
      <c r="B1214" s="39"/>
      <c r="C1214" s="220" t="s">
        <v>866</v>
      </c>
      <c r="D1214" s="220" t="s">
        <v>149</v>
      </c>
      <c r="E1214" s="221" t="s">
        <v>1548</v>
      </c>
      <c r="F1214" s="222" t="s">
        <v>1549</v>
      </c>
      <c r="G1214" s="223" t="s">
        <v>223</v>
      </c>
      <c r="H1214" s="224">
        <v>130</v>
      </c>
      <c r="I1214" s="225"/>
      <c r="J1214" s="226">
        <f>ROUND(I1214*H1214,2)</f>
        <v>0</v>
      </c>
      <c r="K1214" s="227"/>
      <c r="L1214" s="44"/>
      <c r="M1214" s="228" t="s">
        <v>1</v>
      </c>
      <c r="N1214" s="229" t="s">
        <v>40</v>
      </c>
      <c r="O1214" s="92"/>
      <c r="P1214" s="230">
        <f>O1214*H1214</f>
        <v>0</v>
      </c>
      <c r="Q1214" s="230">
        <v>0</v>
      </c>
      <c r="R1214" s="230">
        <f>Q1214*H1214</f>
        <v>0</v>
      </c>
      <c r="S1214" s="230">
        <v>0.014999999999999999</v>
      </c>
      <c r="T1214" s="231">
        <f>S1214*H1214</f>
        <v>1.95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32" t="s">
        <v>198</v>
      </c>
      <c r="AT1214" s="232" t="s">
        <v>149</v>
      </c>
      <c r="AU1214" s="232" t="s">
        <v>83</v>
      </c>
      <c r="AY1214" s="17" t="s">
        <v>147</v>
      </c>
      <c r="BE1214" s="233">
        <f>IF(N1214="základní",J1214,0)</f>
        <v>0</v>
      </c>
      <c r="BF1214" s="233">
        <f>IF(N1214="snížená",J1214,0)</f>
        <v>0</v>
      </c>
      <c r="BG1214" s="233">
        <f>IF(N1214="zákl. přenesená",J1214,0)</f>
        <v>0</v>
      </c>
      <c r="BH1214" s="233">
        <f>IF(N1214="sníž. přenesená",J1214,0)</f>
        <v>0</v>
      </c>
      <c r="BI1214" s="233">
        <f>IF(N1214="nulová",J1214,0)</f>
        <v>0</v>
      </c>
      <c r="BJ1214" s="17" t="s">
        <v>153</v>
      </c>
      <c r="BK1214" s="233">
        <f>ROUND(I1214*H1214,2)</f>
        <v>0</v>
      </c>
      <c r="BL1214" s="17" t="s">
        <v>198</v>
      </c>
      <c r="BM1214" s="232" t="s">
        <v>1550</v>
      </c>
    </row>
    <row r="1215" s="2" customFormat="1">
      <c r="A1215" s="38"/>
      <c r="B1215" s="39"/>
      <c r="C1215" s="40"/>
      <c r="D1215" s="234" t="s">
        <v>154</v>
      </c>
      <c r="E1215" s="40"/>
      <c r="F1215" s="235" t="s">
        <v>1549</v>
      </c>
      <c r="G1215" s="40"/>
      <c r="H1215" s="40"/>
      <c r="I1215" s="236"/>
      <c r="J1215" s="40"/>
      <c r="K1215" s="40"/>
      <c r="L1215" s="44"/>
      <c r="M1215" s="237"/>
      <c r="N1215" s="238"/>
      <c r="O1215" s="92"/>
      <c r="P1215" s="92"/>
      <c r="Q1215" s="92"/>
      <c r="R1215" s="92"/>
      <c r="S1215" s="92"/>
      <c r="T1215" s="93"/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T1215" s="17" t="s">
        <v>154</v>
      </c>
      <c r="AU1215" s="17" t="s">
        <v>83</v>
      </c>
    </row>
    <row r="1216" s="2" customFormat="1" ht="33" customHeight="1">
      <c r="A1216" s="38"/>
      <c r="B1216" s="39"/>
      <c r="C1216" s="220" t="s">
        <v>1551</v>
      </c>
      <c r="D1216" s="220" t="s">
        <v>149</v>
      </c>
      <c r="E1216" s="221" t="s">
        <v>1552</v>
      </c>
      <c r="F1216" s="222" t="s">
        <v>1553</v>
      </c>
      <c r="G1216" s="223" t="s">
        <v>223</v>
      </c>
      <c r="H1216" s="224">
        <v>130</v>
      </c>
      <c r="I1216" s="225"/>
      <c r="J1216" s="226">
        <f>ROUND(I1216*H1216,2)</f>
        <v>0</v>
      </c>
      <c r="K1216" s="227"/>
      <c r="L1216" s="44"/>
      <c r="M1216" s="228" t="s">
        <v>1</v>
      </c>
      <c r="N1216" s="229" t="s">
        <v>40</v>
      </c>
      <c r="O1216" s="92"/>
      <c r="P1216" s="230">
        <f>O1216*H1216</f>
        <v>0</v>
      </c>
      <c r="Q1216" s="230">
        <v>0</v>
      </c>
      <c r="R1216" s="230">
        <f>Q1216*H1216</f>
        <v>0</v>
      </c>
      <c r="S1216" s="230">
        <v>0</v>
      </c>
      <c r="T1216" s="231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32" t="s">
        <v>198</v>
      </c>
      <c r="AT1216" s="232" t="s">
        <v>149</v>
      </c>
      <c r="AU1216" s="232" t="s">
        <v>83</v>
      </c>
      <c r="AY1216" s="17" t="s">
        <v>147</v>
      </c>
      <c r="BE1216" s="233">
        <f>IF(N1216="základní",J1216,0)</f>
        <v>0</v>
      </c>
      <c r="BF1216" s="233">
        <f>IF(N1216="snížená",J1216,0)</f>
        <v>0</v>
      </c>
      <c r="BG1216" s="233">
        <f>IF(N1216="zákl. přenesená",J1216,0)</f>
        <v>0</v>
      </c>
      <c r="BH1216" s="233">
        <f>IF(N1216="sníž. přenesená",J1216,0)</f>
        <v>0</v>
      </c>
      <c r="BI1216" s="233">
        <f>IF(N1216="nulová",J1216,0)</f>
        <v>0</v>
      </c>
      <c r="BJ1216" s="17" t="s">
        <v>153</v>
      </c>
      <c r="BK1216" s="233">
        <f>ROUND(I1216*H1216,2)</f>
        <v>0</v>
      </c>
      <c r="BL1216" s="17" t="s">
        <v>198</v>
      </c>
      <c r="BM1216" s="232" t="s">
        <v>1554</v>
      </c>
    </row>
    <row r="1217" s="2" customFormat="1">
      <c r="A1217" s="38"/>
      <c r="B1217" s="39"/>
      <c r="C1217" s="40"/>
      <c r="D1217" s="234" t="s">
        <v>154</v>
      </c>
      <c r="E1217" s="40"/>
      <c r="F1217" s="235" t="s">
        <v>1553</v>
      </c>
      <c r="G1217" s="40"/>
      <c r="H1217" s="40"/>
      <c r="I1217" s="236"/>
      <c r="J1217" s="40"/>
      <c r="K1217" s="40"/>
      <c r="L1217" s="44"/>
      <c r="M1217" s="237"/>
      <c r="N1217" s="238"/>
      <c r="O1217" s="92"/>
      <c r="P1217" s="92"/>
      <c r="Q1217" s="92"/>
      <c r="R1217" s="92"/>
      <c r="S1217" s="92"/>
      <c r="T1217" s="93"/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T1217" s="17" t="s">
        <v>154</v>
      </c>
      <c r="AU1217" s="17" t="s">
        <v>83</v>
      </c>
    </row>
    <row r="1218" s="2" customFormat="1" ht="16.5" customHeight="1">
      <c r="A1218" s="38"/>
      <c r="B1218" s="39"/>
      <c r="C1218" s="220" t="s">
        <v>870</v>
      </c>
      <c r="D1218" s="220" t="s">
        <v>149</v>
      </c>
      <c r="E1218" s="221" t="s">
        <v>1555</v>
      </c>
      <c r="F1218" s="222" t="s">
        <v>1556</v>
      </c>
      <c r="G1218" s="223" t="s">
        <v>152</v>
      </c>
      <c r="H1218" s="224">
        <v>221</v>
      </c>
      <c r="I1218" s="225"/>
      <c r="J1218" s="226">
        <f>ROUND(I1218*H1218,2)</f>
        <v>0</v>
      </c>
      <c r="K1218" s="227"/>
      <c r="L1218" s="44"/>
      <c r="M1218" s="228" t="s">
        <v>1</v>
      </c>
      <c r="N1218" s="229" t="s">
        <v>40</v>
      </c>
      <c r="O1218" s="92"/>
      <c r="P1218" s="230">
        <f>O1218*H1218</f>
        <v>0</v>
      </c>
      <c r="Q1218" s="230">
        <v>2.0000000000000002E-05</v>
      </c>
      <c r="R1218" s="230">
        <f>Q1218*H1218</f>
        <v>0.0044200000000000003</v>
      </c>
      <c r="S1218" s="230">
        <v>0</v>
      </c>
      <c r="T1218" s="231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32" t="s">
        <v>198</v>
      </c>
      <c r="AT1218" s="232" t="s">
        <v>149</v>
      </c>
      <c r="AU1218" s="232" t="s">
        <v>83</v>
      </c>
      <c r="AY1218" s="17" t="s">
        <v>147</v>
      </c>
      <c r="BE1218" s="233">
        <f>IF(N1218="základní",J1218,0)</f>
        <v>0</v>
      </c>
      <c r="BF1218" s="233">
        <f>IF(N1218="snížená",J1218,0)</f>
        <v>0</v>
      </c>
      <c r="BG1218" s="233">
        <f>IF(N1218="zákl. přenesená",J1218,0)</f>
        <v>0</v>
      </c>
      <c r="BH1218" s="233">
        <f>IF(N1218="sníž. přenesená",J1218,0)</f>
        <v>0</v>
      </c>
      <c r="BI1218" s="233">
        <f>IF(N1218="nulová",J1218,0)</f>
        <v>0</v>
      </c>
      <c r="BJ1218" s="17" t="s">
        <v>153</v>
      </c>
      <c r="BK1218" s="233">
        <f>ROUND(I1218*H1218,2)</f>
        <v>0</v>
      </c>
      <c r="BL1218" s="17" t="s">
        <v>198</v>
      </c>
      <c r="BM1218" s="232" t="s">
        <v>1557</v>
      </c>
    </row>
    <row r="1219" s="2" customFormat="1">
      <c r="A1219" s="38"/>
      <c r="B1219" s="39"/>
      <c r="C1219" s="40"/>
      <c r="D1219" s="234" t="s">
        <v>154</v>
      </c>
      <c r="E1219" s="40"/>
      <c r="F1219" s="235" t="s">
        <v>1556</v>
      </c>
      <c r="G1219" s="40"/>
      <c r="H1219" s="40"/>
      <c r="I1219" s="236"/>
      <c r="J1219" s="40"/>
      <c r="K1219" s="40"/>
      <c r="L1219" s="44"/>
      <c r="M1219" s="237"/>
      <c r="N1219" s="238"/>
      <c r="O1219" s="92"/>
      <c r="P1219" s="92"/>
      <c r="Q1219" s="92"/>
      <c r="R1219" s="92"/>
      <c r="S1219" s="92"/>
      <c r="T1219" s="93"/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T1219" s="17" t="s">
        <v>154</v>
      </c>
      <c r="AU1219" s="17" t="s">
        <v>83</v>
      </c>
    </row>
    <row r="1220" s="2" customFormat="1" ht="16.5" customHeight="1">
      <c r="A1220" s="38"/>
      <c r="B1220" s="39"/>
      <c r="C1220" s="271" t="s">
        <v>1558</v>
      </c>
      <c r="D1220" s="271" t="s">
        <v>253</v>
      </c>
      <c r="E1220" s="272" t="s">
        <v>1559</v>
      </c>
      <c r="F1220" s="273" t="s">
        <v>1560</v>
      </c>
      <c r="G1220" s="274" t="s">
        <v>170</v>
      </c>
      <c r="H1220" s="275">
        <v>1.784</v>
      </c>
      <c r="I1220" s="276"/>
      <c r="J1220" s="277">
        <f>ROUND(I1220*H1220,2)</f>
        <v>0</v>
      </c>
      <c r="K1220" s="278"/>
      <c r="L1220" s="279"/>
      <c r="M1220" s="280" t="s">
        <v>1</v>
      </c>
      <c r="N1220" s="281" t="s">
        <v>40</v>
      </c>
      <c r="O1220" s="92"/>
      <c r="P1220" s="230">
        <f>O1220*H1220</f>
        <v>0</v>
      </c>
      <c r="Q1220" s="230">
        <v>0.55000000000000004</v>
      </c>
      <c r="R1220" s="230">
        <f>Q1220*H1220</f>
        <v>0.98120000000000007</v>
      </c>
      <c r="S1220" s="230">
        <v>0</v>
      </c>
      <c r="T1220" s="231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32" t="s">
        <v>241</v>
      </c>
      <c r="AT1220" s="232" t="s">
        <v>253</v>
      </c>
      <c r="AU1220" s="232" t="s">
        <v>83</v>
      </c>
      <c r="AY1220" s="17" t="s">
        <v>147</v>
      </c>
      <c r="BE1220" s="233">
        <f>IF(N1220="základní",J1220,0)</f>
        <v>0</v>
      </c>
      <c r="BF1220" s="233">
        <f>IF(N1220="snížená",J1220,0)</f>
        <v>0</v>
      </c>
      <c r="BG1220" s="233">
        <f>IF(N1220="zákl. přenesená",J1220,0)</f>
        <v>0</v>
      </c>
      <c r="BH1220" s="233">
        <f>IF(N1220="sníž. přenesená",J1220,0)</f>
        <v>0</v>
      </c>
      <c r="BI1220" s="233">
        <f>IF(N1220="nulová",J1220,0)</f>
        <v>0</v>
      </c>
      <c r="BJ1220" s="17" t="s">
        <v>153</v>
      </c>
      <c r="BK1220" s="233">
        <f>ROUND(I1220*H1220,2)</f>
        <v>0</v>
      </c>
      <c r="BL1220" s="17" t="s">
        <v>198</v>
      </c>
      <c r="BM1220" s="232" t="s">
        <v>1561</v>
      </c>
    </row>
    <row r="1221" s="2" customFormat="1">
      <c r="A1221" s="38"/>
      <c r="B1221" s="39"/>
      <c r="C1221" s="40"/>
      <c r="D1221" s="234" t="s">
        <v>154</v>
      </c>
      <c r="E1221" s="40"/>
      <c r="F1221" s="235" t="s">
        <v>1560</v>
      </c>
      <c r="G1221" s="40"/>
      <c r="H1221" s="40"/>
      <c r="I1221" s="236"/>
      <c r="J1221" s="40"/>
      <c r="K1221" s="40"/>
      <c r="L1221" s="44"/>
      <c r="M1221" s="237"/>
      <c r="N1221" s="238"/>
      <c r="O1221" s="92"/>
      <c r="P1221" s="92"/>
      <c r="Q1221" s="92"/>
      <c r="R1221" s="92"/>
      <c r="S1221" s="92"/>
      <c r="T1221" s="93"/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T1221" s="17" t="s">
        <v>154</v>
      </c>
      <c r="AU1221" s="17" t="s">
        <v>83</v>
      </c>
    </row>
    <row r="1222" s="13" customFormat="1">
      <c r="A1222" s="13"/>
      <c r="B1222" s="239"/>
      <c r="C1222" s="240"/>
      <c r="D1222" s="234" t="s">
        <v>155</v>
      </c>
      <c r="E1222" s="241" t="s">
        <v>1</v>
      </c>
      <c r="F1222" s="242" t="s">
        <v>1562</v>
      </c>
      <c r="G1222" s="240"/>
      <c r="H1222" s="243">
        <v>1.2010000000000001</v>
      </c>
      <c r="I1222" s="244"/>
      <c r="J1222" s="240"/>
      <c r="K1222" s="240"/>
      <c r="L1222" s="245"/>
      <c r="M1222" s="246"/>
      <c r="N1222" s="247"/>
      <c r="O1222" s="247"/>
      <c r="P1222" s="247"/>
      <c r="Q1222" s="247"/>
      <c r="R1222" s="247"/>
      <c r="S1222" s="247"/>
      <c r="T1222" s="24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9" t="s">
        <v>155</v>
      </c>
      <c r="AU1222" s="249" t="s">
        <v>83</v>
      </c>
      <c r="AV1222" s="13" t="s">
        <v>83</v>
      </c>
      <c r="AW1222" s="13" t="s">
        <v>30</v>
      </c>
      <c r="AX1222" s="13" t="s">
        <v>73</v>
      </c>
      <c r="AY1222" s="249" t="s">
        <v>147</v>
      </c>
    </row>
    <row r="1223" s="13" customFormat="1">
      <c r="A1223" s="13"/>
      <c r="B1223" s="239"/>
      <c r="C1223" s="240"/>
      <c r="D1223" s="234" t="s">
        <v>155</v>
      </c>
      <c r="E1223" s="241" t="s">
        <v>1</v>
      </c>
      <c r="F1223" s="242" t="s">
        <v>1563</v>
      </c>
      <c r="G1223" s="240"/>
      <c r="H1223" s="243">
        <v>0.58299999999999996</v>
      </c>
      <c r="I1223" s="244"/>
      <c r="J1223" s="240"/>
      <c r="K1223" s="240"/>
      <c r="L1223" s="245"/>
      <c r="M1223" s="246"/>
      <c r="N1223" s="247"/>
      <c r="O1223" s="247"/>
      <c r="P1223" s="247"/>
      <c r="Q1223" s="247"/>
      <c r="R1223" s="247"/>
      <c r="S1223" s="247"/>
      <c r="T1223" s="24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9" t="s">
        <v>155</v>
      </c>
      <c r="AU1223" s="249" t="s">
        <v>83</v>
      </c>
      <c r="AV1223" s="13" t="s">
        <v>83</v>
      </c>
      <c r="AW1223" s="13" t="s">
        <v>30</v>
      </c>
      <c r="AX1223" s="13" t="s">
        <v>73</v>
      </c>
      <c r="AY1223" s="249" t="s">
        <v>147</v>
      </c>
    </row>
    <row r="1224" s="15" customFormat="1">
      <c r="A1224" s="15"/>
      <c r="B1224" s="260"/>
      <c r="C1224" s="261"/>
      <c r="D1224" s="234" t="s">
        <v>155</v>
      </c>
      <c r="E1224" s="262" t="s">
        <v>1</v>
      </c>
      <c r="F1224" s="263" t="s">
        <v>163</v>
      </c>
      <c r="G1224" s="261"/>
      <c r="H1224" s="264">
        <v>1.784</v>
      </c>
      <c r="I1224" s="265"/>
      <c r="J1224" s="261"/>
      <c r="K1224" s="261"/>
      <c r="L1224" s="266"/>
      <c r="M1224" s="267"/>
      <c r="N1224" s="268"/>
      <c r="O1224" s="268"/>
      <c r="P1224" s="268"/>
      <c r="Q1224" s="268"/>
      <c r="R1224" s="268"/>
      <c r="S1224" s="268"/>
      <c r="T1224" s="269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70" t="s">
        <v>155</v>
      </c>
      <c r="AU1224" s="270" t="s">
        <v>83</v>
      </c>
      <c r="AV1224" s="15" t="s">
        <v>153</v>
      </c>
      <c r="AW1224" s="15" t="s">
        <v>30</v>
      </c>
      <c r="AX1224" s="15" t="s">
        <v>81</v>
      </c>
      <c r="AY1224" s="270" t="s">
        <v>147</v>
      </c>
    </row>
    <row r="1225" s="2" customFormat="1" ht="24.15" customHeight="1">
      <c r="A1225" s="38"/>
      <c r="B1225" s="39"/>
      <c r="C1225" s="220" t="s">
        <v>874</v>
      </c>
      <c r="D1225" s="220" t="s">
        <v>149</v>
      </c>
      <c r="E1225" s="221" t="s">
        <v>1564</v>
      </c>
      <c r="F1225" s="222" t="s">
        <v>1565</v>
      </c>
      <c r="G1225" s="223" t="s">
        <v>223</v>
      </c>
      <c r="H1225" s="224">
        <v>16.699999999999999</v>
      </c>
      <c r="I1225" s="225"/>
      <c r="J1225" s="226">
        <f>ROUND(I1225*H1225,2)</f>
        <v>0</v>
      </c>
      <c r="K1225" s="227"/>
      <c r="L1225" s="44"/>
      <c r="M1225" s="228" t="s">
        <v>1</v>
      </c>
      <c r="N1225" s="229" t="s">
        <v>40</v>
      </c>
      <c r="O1225" s="92"/>
      <c r="P1225" s="230">
        <f>O1225*H1225</f>
        <v>0</v>
      </c>
      <c r="Q1225" s="230">
        <v>0</v>
      </c>
      <c r="R1225" s="230">
        <f>Q1225*H1225</f>
        <v>0</v>
      </c>
      <c r="S1225" s="230">
        <v>0.029999999999999999</v>
      </c>
      <c r="T1225" s="231">
        <f>S1225*H1225</f>
        <v>0.501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32" t="s">
        <v>198</v>
      </c>
      <c r="AT1225" s="232" t="s">
        <v>149</v>
      </c>
      <c r="AU1225" s="232" t="s">
        <v>83</v>
      </c>
      <c r="AY1225" s="17" t="s">
        <v>147</v>
      </c>
      <c r="BE1225" s="233">
        <f>IF(N1225="základní",J1225,0)</f>
        <v>0</v>
      </c>
      <c r="BF1225" s="233">
        <f>IF(N1225="snížená",J1225,0)</f>
        <v>0</v>
      </c>
      <c r="BG1225" s="233">
        <f>IF(N1225="zákl. přenesená",J1225,0)</f>
        <v>0</v>
      </c>
      <c r="BH1225" s="233">
        <f>IF(N1225="sníž. přenesená",J1225,0)</f>
        <v>0</v>
      </c>
      <c r="BI1225" s="233">
        <f>IF(N1225="nulová",J1225,0)</f>
        <v>0</v>
      </c>
      <c r="BJ1225" s="17" t="s">
        <v>153</v>
      </c>
      <c r="BK1225" s="233">
        <f>ROUND(I1225*H1225,2)</f>
        <v>0</v>
      </c>
      <c r="BL1225" s="17" t="s">
        <v>198</v>
      </c>
      <c r="BM1225" s="232" t="s">
        <v>1566</v>
      </c>
    </row>
    <row r="1226" s="2" customFormat="1">
      <c r="A1226" s="38"/>
      <c r="B1226" s="39"/>
      <c r="C1226" s="40"/>
      <c r="D1226" s="234" t="s">
        <v>154</v>
      </c>
      <c r="E1226" s="40"/>
      <c r="F1226" s="235" t="s">
        <v>1565</v>
      </c>
      <c r="G1226" s="40"/>
      <c r="H1226" s="40"/>
      <c r="I1226" s="236"/>
      <c r="J1226" s="40"/>
      <c r="K1226" s="40"/>
      <c r="L1226" s="44"/>
      <c r="M1226" s="237"/>
      <c r="N1226" s="238"/>
      <c r="O1226" s="92"/>
      <c r="P1226" s="92"/>
      <c r="Q1226" s="92"/>
      <c r="R1226" s="92"/>
      <c r="S1226" s="92"/>
      <c r="T1226" s="93"/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T1226" s="17" t="s">
        <v>154</v>
      </c>
      <c r="AU1226" s="17" t="s">
        <v>83</v>
      </c>
    </row>
    <row r="1227" s="2" customFormat="1" ht="24.15" customHeight="1">
      <c r="A1227" s="38"/>
      <c r="B1227" s="39"/>
      <c r="C1227" s="220" t="s">
        <v>1567</v>
      </c>
      <c r="D1227" s="220" t="s">
        <v>149</v>
      </c>
      <c r="E1227" s="221" t="s">
        <v>1568</v>
      </c>
      <c r="F1227" s="222" t="s">
        <v>1569</v>
      </c>
      <c r="G1227" s="223" t="s">
        <v>223</v>
      </c>
      <c r="H1227" s="224">
        <v>21.5</v>
      </c>
      <c r="I1227" s="225"/>
      <c r="J1227" s="226">
        <f>ROUND(I1227*H1227,2)</f>
        <v>0</v>
      </c>
      <c r="K1227" s="227"/>
      <c r="L1227" s="44"/>
      <c r="M1227" s="228" t="s">
        <v>1</v>
      </c>
      <c r="N1227" s="229" t="s">
        <v>40</v>
      </c>
      <c r="O1227" s="92"/>
      <c r="P1227" s="230">
        <f>O1227*H1227</f>
        <v>0</v>
      </c>
      <c r="Q1227" s="230">
        <v>0</v>
      </c>
      <c r="R1227" s="230">
        <f>Q1227*H1227</f>
        <v>0</v>
      </c>
      <c r="S1227" s="230">
        <v>0.014</v>
      </c>
      <c r="T1227" s="231">
        <f>S1227*H1227</f>
        <v>0.30099999999999999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32" t="s">
        <v>198</v>
      </c>
      <c r="AT1227" s="232" t="s">
        <v>149</v>
      </c>
      <c r="AU1227" s="232" t="s">
        <v>83</v>
      </c>
      <c r="AY1227" s="17" t="s">
        <v>147</v>
      </c>
      <c r="BE1227" s="233">
        <f>IF(N1227="základní",J1227,0)</f>
        <v>0</v>
      </c>
      <c r="BF1227" s="233">
        <f>IF(N1227="snížená",J1227,0)</f>
        <v>0</v>
      </c>
      <c r="BG1227" s="233">
        <f>IF(N1227="zákl. přenesená",J1227,0)</f>
        <v>0</v>
      </c>
      <c r="BH1227" s="233">
        <f>IF(N1227="sníž. přenesená",J1227,0)</f>
        <v>0</v>
      </c>
      <c r="BI1227" s="233">
        <f>IF(N1227="nulová",J1227,0)</f>
        <v>0</v>
      </c>
      <c r="BJ1227" s="17" t="s">
        <v>153</v>
      </c>
      <c r="BK1227" s="233">
        <f>ROUND(I1227*H1227,2)</f>
        <v>0</v>
      </c>
      <c r="BL1227" s="17" t="s">
        <v>198</v>
      </c>
      <c r="BM1227" s="232" t="s">
        <v>1570</v>
      </c>
    </row>
    <row r="1228" s="2" customFormat="1">
      <c r="A1228" s="38"/>
      <c r="B1228" s="39"/>
      <c r="C1228" s="40"/>
      <c r="D1228" s="234" t="s">
        <v>154</v>
      </c>
      <c r="E1228" s="40"/>
      <c r="F1228" s="235" t="s">
        <v>1569</v>
      </c>
      <c r="G1228" s="40"/>
      <c r="H1228" s="40"/>
      <c r="I1228" s="236"/>
      <c r="J1228" s="40"/>
      <c r="K1228" s="40"/>
      <c r="L1228" s="44"/>
      <c r="M1228" s="237"/>
      <c r="N1228" s="238"/>
      <c r="O1228" s="92"/>
      <c r="P1228" s="92"/>
      <c r="Q1228" s="92"/>
      <c r="R1228" s="92"/>
      <c r="S1228" s="92"/>
      <c r="T1228" s="93"/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T1228" s="17" t="s">
        <v>154</v>
      </c>
      <c r="AU1228" s="17" t="s">
        <v>83</v>
      </c>
    </row>
    <row r="1229" s="13" customFormat="1">
      <c r="A1229" s="13"/>
      <c r="B1229" s="239"/>
      <c r="C1229" s="240"/>
      <c r="D1229" s="234" t="s">
        <v>155</v>
      </c>
      <c r="E1229" s="241" t="s">
        <v>1</v>
      </c>
      <c r="F1229" s="242" t="s">
        <v>1571</v>
      </c>
      <c r="G1229" s="240"/>
      <c r="H1229" s="243">
        <v>21.5</v>
      </c>
      <c r="I1229" s="244"/>
      <c r="J1229" s="240"/>
      <c r="K1229" s="240"/>
      <c r="L1229" s="245"/>
      <c r="M1229" s="246"/>
      <c r="N1229" s="247"/>
      <c r="O1229" s="247"/>
      <c r="P1229" s="247"/>
      <c r="Q1229" s="247"/>
      <c r="R1229" s="247"/>
      <c r="S1229" s="247"/>
      <c r="T1229" s="24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9" t="s">
        <v>155</v>
      </c>
      <c r="AU1229" s="249" t="s">
        <v>83</v>
      </c>
      <c r="AV1229" s="13" t="s">
        <v>83</v>
      </c>
      <c r="AW1229" s="13" t="s">
        <v>30</v>
      </c>
      <c r="AX1229" s="13" t="s">
        <v>73</v>
      </c>
      <c r="AY1229" s="249" t="s">
        <v>147</v>
      </c>
    </row>
    <row r="1230" s="15" customFormat="1">
      <c r="A1230" s="15"/>
      <c r="B1230" s="260"/>
      <c r="C1230" s="261"/>
      <c r="D1230" s="234" t="s">
        <v>155</v>
      </c>
      <c r="E1230" s="262" t="s">
        <v>1</v>
      </c>
      <c r="F1230" s="263" t="s">
        <v>163</v>
      </c>
      <c r="G1230" s="261"/>
      <c r="H1230" s="264">
        <v>21.5</v>
      </c>
      <c r="I1230" s="265"/>
      <c r="J1230" s="261"/>
      <c r="K1230" s="261"/>
      <c r="L1230" s="266"/>
      <c r="M1230" s="267"/>
      <c r="N1230" s="268"/>
      <c r="O1230" s="268"/>
      <c r="P1230" s="268"/>
      <c r="Q1230" s="268"/>
      <c r="R1230" s="268"/>
      <c r="S1230" s="268"/>
      <c r="T1230" s="269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70" t="s">
        <v>155</v>
      </c>
      <c r="AU1230" s="270" t="s">
        <v>83</v>
      </c>
      <c r="AV1230" s="15" t="s">
        <v>153</v>
      </c>
      <c r="AW1230" s="15" t="s">
        <v>30</v>
      </c>
      <c r="AX1230" s="15" t="s">
        <v>81</v>
      </c>
      <c r="AY1230" s="270" t="s">
        <v>147</v>
      </c>
    </row>
    <row r="1231" s="2" customFormat="1" ht="24.15" customHeight="1">
      <c r="A1231" s="38"/>
      <c r="B1231" s="39"/>
      <c r="C1231" s="220" t="s">
        <v>879</v>
      </c>
      <c r="D1231" s="220" t="s">
        <v>149</v>
      </c>
      <c r="E1231" s="221" t="s">
        <v>1572</v>
      </c>
      <c r="F1231" s="222" t="s">
        <v>1573</v>
      </c>
      <c r="G1231" s="223" t="s">
        <v>236</v>
      </c>
      <c r="H1231" s="224">
        <v>3.9500000000000002</v>
      </c>
      <c r="I1231" s="225"/>
      <c r="J1231" s="226">
        <f>ROUND(I1231*H1231,2)</f>
        <v>0</v>
      </c>
      <c r="K1231" s="227"/>
      <c r="L1231" s="44"/>
      <c r="M1231" s="228" t="s">
        <v>1</v>
      </c>
      <c r="N1231" s="229" t="s">
        <v>40</v>
      </c>
      <c r="O1231" s="92"/>
      <c r="P1231" s="230">
        <f>O1231*H1231</f>
        <v>0</v>
      </c>
      <c r="Q1231" s="230">
        <v>0</v>
      </c>
      <c r="R1231" s="230">
        <f>Q1231*H1231</f>
        <v>0</v>
      </c>
      <c r="S1231" s="230">
        <v>0</v>
      </c>
      <c r="T1231" s="231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32" t="s">
        <v>198</v>
      </c>
      <c r="AT1231" s="232" t="s">
        <v>149</v>
      </c>
      <c r="AU1231" s="232" t="s">
        <v>83</v>
      </c>
      <c r="AY1231" s="17" t="s">
        <v>147</v>
      </c>
      <c r="BE1231" s="233">
        <f>IF(N1231="základní",J1231,0)</f>
        <v>0</v>
      </c>
      <c r="BF1231" s="233">
        <f>IF(N1231="snížená",J1231,0)</f>
        <v>0</v>
      </c>
      <c r="BG1231" s="233">
        <f>IF(N1231="zákl. přenesená",J1231,0)</f>
        <v>0</v>
      </c>
      <c r="BH1231" s="233">
        <f>IF(N1231="sníž. přenesená",J1231,0)</f>
        <v>0</v>
      </c>
      <c r="BI1231" s="233">
        <f>IF(N1231="nulová",J1231,0)</f>
        <v>0</v>
      </c>
      <c r="BJ1231" s="17" t="s">
        <v>153</v>
      </c>
      <c r="BK1231" s="233">
        <f>ROUND(I1231*H1231,2)</f>
        <v>0</v>
      </c>
      <c r="BL1231" s="17" t="s">
        <v>198</v>
      </c>
      <c r="BM1231" s="232" t="s">
        <v>1574</v>
      </c>
    </row>
    <row r="1232" s="2" customFormat="1">
      <c r="A1232" s="38"/>
      <c r="B1232" s="39"/>
      <c r="C1232" s="40"/>
      <c r="D1232" s="234" t="s">
        <v>154</v>
      </c>
      <c r="E1232" s="40"/>
      <c r="F1232" s="235" t="s">
        <v>1575</v>
      </c>
      <c r="G1232" s="40"/>
      <c r="H1232" s="40"/>
      <c r="I1232" s="236"/>
      <c r="J1232" s="40"/>
      <c r="K1232" s="40"/>
      <c r="L1232" s="44"/>
      <c r="M1232" s="237"/>
      <c r="N1232" s="238"/>
      <c r="O1232" s="92"/>
      <c r="P1232" s="92"/>
      <c r="Q1232" s="92"/>
      <c r="R1232" s="92"/>
      <c r="S1232" s="92"/>
      <c r="T1232" s="93"/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T1232" s="17" t="s">
        <v>154</v>
      </c>
      <c r="AU1232" s="17" t="s">
        <v>83</v>
      </c>
    </row>
    <row r="1233" s="12" customFormat="1" ht="22.8" customHeight="1">
      <c r="A1233" s="12"/>
      <c r="B1233" s="204"/>
      <c r="C1233" s="205"/>
      <c r="D1233" s="206" t="s">
        <v>72</v>
      </c>
      <c r="E1233" s="218" t="s">
        <v>1576</v>
      </c>
      <c r="F1233" s="218" t="s">
        <v>1577</v>
      </c>
      <c r="G1233" s="205"/>
      <c r="H1233" s="205"/>
      <c r="I1233" s="208"/>
      <c r="J1233" s="219">
        <f>BK1233</f>
        <v>0</v>
      </c>
      <c r="K1233" s="205"/>
      <c r="L1233" s="210"/>
      <c r="M1233" s="211"/>
      <c r="N1233" s="212"/>
      <c r="O1233" s="212"/>
      <c r="P1233" s="213">
        <f>SUM(P1234:P1265)</f>
        <v>0</v>
      </c>
      <c r="Q1233" s="212"/>
      <c r="R1233" s="213">
        <f>SUM(R1234:R1265)</f>
        <v>1.1054872400000002</v>
      </c>
      <c r="S1233" s="212"/>
      <c r="T1233" s="214">
        <f>SUM(T1234:T1265)</f>
        <v>0</v>
      </c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R1233" s="215" t="s">
        <v>83</v>
      </c>
      <c r="AT1233" s="216" t="s">
        <v>72</v>
      </c>
      <c r="AU1233" s="216" t="s">
        <v>81</v>
      </c>
      <c r="AY1233" s="215" t="s">
        <v>147</v>
      </c>
      <c r="BK1233" s="217">
        <f>SUM(BK1234:BK1265)</f>
        <v>0</v>
      </c>
    </row>
    <row r="1234" s="2" customFormat="1" ht="24.15" customHeight="1">
      <c r="A1234" s="38"/>
      <c r="B1234" s="39"/>
      <c r="C1234" s="220" t="s">
        <v>1578</v>
      </c>
      <c r="D1234" s="220" t="s">
        <v>149</v>
      </c>
      <c r="E1234" s="221" t="s">
        <v>1579</v>
      </c>
      <c r="F1234" s="222" t="s">
        <v>1580</v>
      </c>
      <c r="G1234" s="223" t="s">
        <v>223</v>
      </c>
      <c r="H1234" s="224">
        <v>55.140000000000001</v>
      </c>
      <c r="I1234" s="225"/>
      <c r="J1234" s="226">
        <f>ROUND(I1234*H1234,2)</f>
        <v>0</v>
      </c>
      <c r="K1234" s="227"/>
      <c r="L1234" s="44"/>
      <c r="M1234" s="228" t="s">
        <v>1</v>
      </c>
      <c r="N1234" s="229" t="s">
        <v>40</v>
      </c>
      <c r="O1234" s="92"/>
      <c r="P1234" s="230">
        <f>O1234*H1234</f>
        <v>0</v>
      </c>
      <c r="Q1234" s="230">
        <v>0.01217</v>
      </c>
      <c r="R1234" s="230">
        <f>Q1234*H1234</f>
        <v>0.67105380000000003</v>
      </c>
      <c r="S1234" s="230">
        <v>0</v>
      </c>
      <c r="T1234" s="231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32" t="s">
        <v>198</v>
      </c>
      <c r="AT1234" s="232" t="s">
        <v>149</v>
      </c>
      <c r="AU1234" s="232" t="s">
        <v>83</v>
      </c>
      <c r="AY1234" s="17" t="s">
        <v>147</v>
      </c>
      <c r="BE1234" s="233">
        <f>IF(N1234="základní",J1234,0)</f>
        <v>0</v>
      </c>
      <c r="BF1234" s="233">
        <f>IF(N1234="snížená",J1234,0)</f>
        <v>0</v>
      </c>
      <c r="BG1234" s="233">
        <f>IF(N1234="zákl. přenesená",J1234,0)</f>
        <v>0</v>
      </c>
      <c r="BH1234" s="233">
        <f>IF(N1234="sníž. přenesená",J1234,0)</f>
        <v>0</v>
      </c>
      <c r="BI1234" s="233">
        <f>IF(N1234="nulová",J1234,0)</f>
        <v>0</v>
      </c>
      <c r="BJ1234" s="17" t="s">
        <v>153</v>
      </c>
      <c r="BK1234" s="233">
        <f>ROUND(I1234*H1234,2)</f>
        <v>0</v>
      </c>
      <c r="BL1234" s="17" t="s">
        <v>198</v>
      </c>
      <c r="BM1234" s="232" t="s">
        <v>1581</v>
      </c>
    </row>
    <row r="1235" s="2" customFormat="1">
      <c r="A1235" s="38"/>
      <c r="B1235" s="39"/>
      <c r="C1235" s="40"/>
      <c r="D1235" s="234" t="s">
        <v>154</v>
      </c>
      <c r="E1235" s="40"/>
      <c r="F1235" s="235" t="s">
        <v>1580</v>
      </c>
      <c r="G1235" s="40"/>
      <c r="H1235" s="40"/>
      <c r="I1235" s="236"/>
      <c r="J1235" s="40"/>
      <c r="K1235" s="40"/>
      <c r="L1235" s="44"/>
      <c r="M1235" s="237"/>
      <c r="N1235" s="238"/>
      <c r="O1235" s="92"/>
      <c r="P1235" s="92"/>
      <c r="Q1235" s="92"/>
      <c r="R1235" s="92"/>
      <c r="S1235" s="92"/>
      <c r="T1235" s="93"/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T1235" s="17" t="s">
        <v>154</v>
      </c>
      <c r="AU1235" s="17" t="s">
        <v>83</v>
      </c>
    </row>
    <row r="1236" s="13" customFormat="1">
      <c r="A1236" s="13"/>
      <c r="B1236" s="239"/>
      <c r="C1236" s="240"/>
      <c r="D1236" s="234" t="s">
        <v>155</v>
      </c>
      <c r="E1236" s="241" t="s">
        <v>1</v>
      </c>
      <c r="F1236" s="242" t="s">
        <v>1582</v>
      </c>
      <c r="G1236" s="240"/>
      <c r="H1236" s="243">
        <v>55.140000000000001</v>
      </c>
      <c r="I1236" s="244"/>
      <c r="J1236" s="240"/>
      <c r="K1236" s="240"/>
      <c r="L1236" s="245"/>
      <c r="M1236" s="246"/>
      <c r="N1236" s="247"/>
      <c r="O1236" s="247"/>
      <c r="P1236" s="247"/>
      <c r="Q1236" s="247"/>
      <c r="R1236" s="247"/>
      <c r="S1236" s="247"/>
      <c r="T1236" s="24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9" t="s">
        <v>155</v>
      </c>
      <c r="AU1236" s="249" t="s">
        <v>83</v>
      </c>
      <c r="AV1236" s="13" t="s">
        <v>83</v>
      </c>
      <c r="AW1236" s="13" t="s">
        <v>30</v>
      </c>
      <c r="AX1236" s="13" t="s">
        <v>73</v>
      </c>
      <c r="AY1236" s="249" t="s">
        <v>147</v>
      </c>
    </row>
    <row r="1237" s="15" customFormat="1">
      <c r="A1237" s="15"/>
      <c r="B1237" s="260"/>
      <c r="C1237" s="261"/>
      <c r="D1237" s="234" t="s">
        <v>155</v>
      </c>
      <c r="E1237" s="262" t="s">
        <v>1</v>
      </c>
      <c r="F1237" s="263" t="s">
        <v>163</v>
      </c>
      <c r="G1237" s="261"/>
      <c r="H1237" s="264">
        <v>55.140000000000001</v>
      </c>
      <c r="I1237" s="265"/>
      <c r="J1237" s="261"/>
      <c r="K1237" s="261"/>
      <c r="L1237" s="266"/>
      <c r="M1237" s="267"/>
      <c r="N1237" s="268"/>
      <c r="O1237" s="268"/>
      <c r="P1237" s="268"/>
      <c r="Q1237" s="268"/>
      <c r="R1237" s="268"/>
      <c r="S1237" s="268"/>
      <c r="T1237" s="269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70" t="s">
        <v>155</v>
      </c>
      <c r="AU1237" s="270" t="s">
        <v>83</v>
      </c>
      <c r="AV1237" s="15" t="s">
        <v>153</v>
      </c>
      <c r="AW1237" s="15" t="s">
        <v>30</v>
      </c>
      <c r="AX1237" s="15" t="s">
        <v>81</v>
      </c>
      <c r="AY1237" s="270" t="s">
        <v>147</v>
      </c>
    </row>
    <row r="1238" s="2" customFormat="1" ht="24.15" customHeight="1">
      <c r="A1238" s="38"/>
      <c r="B1238" s="39"/>
      <c r="C1238" s="220" t="s">
        <v>882</v>
      </c>
      <c r="D1238" s="220" t="s">
        <v>149</v>
      </c>
      <c r="E1238" s="221" t="s">
        <v>1583</v>
      </c>
      <c r="F1238" s="222" t="s">
        <v>1584</v>
      </c>
      <c r="G1238" s="223" t="s">
        <v>223</v>
      </c>
      <c r="H1238" s="224">
        <v>8.9700000000000006</v>
      </c>
      <c r="I1238" s="225"/>
      <c r="J1238" s="226">
        <f>ROUND(I1238*H1238,2)</f>
        <v>0</v>
      </c>
      <c r="K1238" s="227"/>
      <c r="L1238" s="44"/>
      <c r="M1238" s="228" t="s">
        <v>1</v>
      </c>
      <c r="N1238" s="229" t="s">
        <v>40</v>
      </c>
      <c r="O1238" s="92"/>
      <c r="P1238" s="230">
        <f>O1238*H1238</f>
        <v>0</v>
      </c>
      <c r="Q1238" s="230">
        <v>0.0118</v>
      </c>
      <c r="R1238" s="230">
        <f>Q1238*H1238</f>
        <v>0.10584600000000001</v>
      </c>
      <c r="S1238" s="230">
        <v>0</v>
      </c>
      <c r="T1238" s="231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32" t="s">
        <v>198</v>
      </c>
      <c r="AT1238" s="232" t="s">
        <v>149</v>
      </c>
      <c r="AU1238" s="232" t="s">
        <v>83</v>
      </c>
      <c r="AY1238" s="17" t="s">
        <v>147</v>
      </c>
      <c r="BE1238" s="233">
        <f>IF(N1238="základní",J1238,0)</f>
        <v>0</v>
      </c>
      <c r="BF1238" s="233">
        <f>IF(N1238="snížená",J1238,0)</f>
        <v>0</v>
      </c>
      <c r="BG1238" s="233">
        <f>IF(N1238="zákl. přenesená",J1238,0)</f>
        <v>0</v>
      </c>
      <c r="BH1238" s="233">
        <f>IF(N1238="sníž. přenesená",J1238,0)</f>
        <v>0</v>
      </c>
      <c r="BI1238" s="233">
        <f>IF(N1238="nulová",J1238,0)</f>
        <v>0</v>
      </c>
      <c r="BJ1238" s="17" t="s">
        <v>153</v>
      </c>
      <c r="BK1238" s="233">
        <f>ROUND(I1238*H1238,2)</f>
        <v>0</v>
      </c>
      <c r="BL1238" s="17" t="s">
        <v>198</v>
      </c>
      <c r="BM1238" s="232" t="s">
        <v>1585</v>
      </c>
    </row>
    <row r="1239" s="2" customFormat="1">
      <c r="A1239" s="38"/>
      <c r="B1239" s="39"/>
      <c r="C1239" s="40"/>
      <c r="D1239" s="234" t="s">
        <v>154</v>
      </c>
      <c r="E1239" s="40"/>
      <c r="F1239" s="235" t="s">
        <v>1584</v>
      </c>
      <c r="G1239" s="40"/>
      <c r="H1239" s="40"/>
      <c r="I1239" s="236"/>
      <c r="J1239" s="40"/>
      <c r="K1239" s="40"/>
      <c r="L1239" s="44"/>
      <c r="M1239" s="237"/>
      <c r="N1239" s="238"/>
      <c r="O1239" s="92"/>
      <c r="P1239" s="92"/>
      <c r="Q1239" s="92"/>
      <c r="R1239" s="92"/>
      <c r="S1239" s="92"/>
      <c r="T1239" s="93"/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T1239" s="17" t="s">
        <v>154</v>
      </c>
      <c r="AU1239" s="17" t="s">
        <v>83</v>
      </c>
    </row>
    <row r="1240" s="13" customFormat="1">
      <c r="A1240" s="13"/>
      <c r="B1240" s="239"/>
      <c r="C1240" s="240"/>
      <c r="D1240" s="234" t="s">
        <v>155</v>
      </c>
      <c r="E1240" s="241" t="s">
        <v>1</v>
      </c>
      <c r="F1240" s="242" t="s">
        <v>1586</v>
      </c>
      <c r="G1240" s="240"/>
      <c r="H1240" s="243">
        <v>8.9700000000000006</v>
      </c>
      <c r="I1240" s="244"/>
      <c r="J1240" s="240"/>
      <c r="K1240" s="240"/>
      <c r="L1240" s="245"/>
      <c r="M1240" s="246"/>
      <c r="N1240" s="247"/>
      <c r="O1240" s="247"/>
      <c r="P1240" s="247"/>
      <c r="Q1240" s="247"/>
      <c r="R1240" s="247"/>
      <c r="S1240" s="247"/>
      <c r="T1240" s="24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9" t="s">
        <v>155</v>
      </c>
      <c r="AU1240" s="249" t="s">
        <v>83</v>
      </c>
      <c r="AV1240" s="13" t="s">
        <v>83</v>
      </c>
      <c r="AW1240" s="13" t="s">
        <v>30</v>
      </c>
      <c r="AX1240" s="13" t="s">
        <v>73</v>
      </c>
      <c r="AY1240" s="249" t="s">
        <v>147</v>
      </c>
    </row>
    <row r="1241" s="15" customFormat="1">
      <c r="A1241" s="15"/>
      <c r="B1241" s="260"/>
      <c r="C1241" s="261"/>
      <c r="D1241" s="234" t="s">
        <v>155</v>
      </c>
      <c r="E1241" s="262" t="s">
        <v>1</v>
      </c>
      <c r="F1241" s="263" t="s">
        <v>163</v>
      </c>
      <c r="G1241" s="261"/>
      <c r="H1241" s="264">
        <v>8.9700000000000006</v>
      </c>
      <c r="I1241" s="265"/>
      <c r="J1241" s="261"/>
      <c r="K1241" s="261"/>
      <c r="L1241" s="266"/>
      <c r="M1241" s="267"/>
      <c r="N1241" s="268"/>
      <c r="O1241" s="268"/>
      <c r="P1241" s="268"/>
      <c r="Q1241" s="268"/>
      <c r="R1241" s="268"/>
      <c r="S1241" s="268"/>
      <c r="T1241" s="269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70" t="s">
        <v>155</v>
      </c>
      <c r="AU1241" s="270" t="s">
        <v>83</v>
      </c>
      <c r="AV1241" s="15" t="s">
        <v>153</v>
      </c>
      <c r="AW1241" s="15" t="s">
        <v>30</v>
      </c>
      <c r="AX1241" s="15" t="s">
        <v>81</v>
      </c>
      <c r="AY1241" s="270" t="s">
        <v>147</v>
      </c>
    </row>
    <row r="1242" s="2" customFormat="1" ht="16.5" customHeight="1">
      <c r="A1242" s="38"/>
      <c r="B1242" s="39"/>
      <c r="C1242" s="220" t="s">
        <v>1587</v>
      </c>
      <c r="D1242" s="220" t="s">
        <v>149</v>
      </c>
      <c r="E1242" s="221" t="s">
        <v>1588</v>
      </c>
      <c r="F1242" s="222" t="s">
        <v>1589</v>
      </c>
      <c r="G1242" s="223" t="s">
        <v>223</v>
      </c>
      <c r="H1242" s="224">
        <v>64.109999999999999</v>
      </c>
      <c r="I1242" s="225"/>
      <c r="J1242" s="226">
        <f>ROUND(I1242*H1242,2)</f>
        <v>0</v>
      </c>
      <c r="K1242" s="227"/>
      <c r="L1242" s="44"/>
      <c r="M1242" s="228" t="s">
        <v>1</v>
      </c>
      <c r="N1242" s="229" t="s">
        <v>40</v>
      </c>
      <c r="O1242" s="92"/>
      <c r="P1242" s="230">
        <f>O1242*H1242</f>
        <v>0</v>
      </c>
      <c r="Q1242" s="230">
        <v>0.00010000000000000001</v>
      </c>
      <c r="R1242" s="230">
        <f>Q1242*H1242</f>
        <v>0.006411</v>
      </c>
      <c r="S1242" s="230">
        <v>0</v>
      </c>
      <c r="T1242" s="231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32" t="s">
        <v>198</v>
      </c>
      <c r="AT1242" s="232" t="s">
        <v>149</v>
      </c>
      <c r="AU1242" s="232" t="s">
        <v>83</v>
      </c>
      <c r="AY1242" s="17" t="s">
        <v>147</v>
      </c>
      <c r="BE1242" s="233">
        <f>IF(N1242="základní",J1242,0)</f>
        <v>0</v>
      </c>
      <c r="BF1242" s="233">
        <f>IF(N1242="snížená",J1242,0)</f>
        <v>0</v>
      </c>
      <c r="BG1242" s="233">
        <f>IF(N1242="zákl. přenesená",J1242,0)</f>
        <v>0</v>
      </c>
      <c r="BH1242" s="233">
        <f>IF(N1242="sníž. přenesená",J1242,0)</f>
        <v>0</v>
      </c>
      <c r="BI1242" s="233">
        <f>IF(N1242="nulová",J1242,0)</f>
        <v>0</v>
      </c>
      <c r="BJ1242" s="17" t="s">
        <v>153</v>
      </c>
      <c r="BK1242" s="233">
        <f>ROUND(I1242*H1242,2)</f>
        <v>0</v>
      </c>
      <c r="BL1242" s="17" t="s">
        <v>198</v>
      </c>
      <c r="BM1242" s="232" t="s">
        <v>1590</v>
      </c>
    </row>
    <row r="1243" s="2" customFormat="1">
      <c r="A1243" s="38"/>
      <c r="B1243" s="39"/>
      <c r="C1243" s="40"/>
      <c r="D1243" s="234" t="s">
        <v>154</v>
      </c>
      <c r="E1243" s="40"/>
      <c r="F1243" s="235" t="s">
        <v>1589</v>
      </c>
      <c r="G1243" s="40"/>
      <c r="H1243" s="40"/>
      <c r="I1243" s="236"/>
      <c r="J1243" s="40"/>
      <c r="K1243" s="40"/>
      <c r="L1243" s="44"/>
      <c r="M1243" s="237"/>
      <c r="N1243" s="238"/>
      <c r="O1243" s="92"/>
      <c r="P1243" s="92"/>
      <c r="Q1243" s="92"/>
      <c r="R1243" s="92"/>
      <c r="S1243" s="92"/>
      <c r="T1243" s="93"/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T1243" s="17" t="s">
        <v>154</v>
      </c>
      <c r="AU1243" s="17" t="s">
        <v>83</v>
      </c>
    </row>
    <row r="1244" s="13" customFormat="1">
      <c r="A1244" s="13"/>
      <c r="B1244" s="239"/>
      <c r="C1244" s="240"/>
      <c r="D1244" s="234" t="s">
        <v>155</v>
      </c>
      <c r="E1244" s="241" t="s">
        <v>1</v>
      </c>
      <c r="F1244" s="242" t="s">
        <v>382</v>
      </c>
      <c r="G1244" s="240"/>
      <c r="H1244" s="243">
        <v>64.109999999999999</v>
      </c>
      <c r="I1244" s="244"/>
      <c r="J1244" s="240"/>
      <c r="K1244" s="240"/>
      <c r="L1244" s="245"/>
      <c r="M1244" s="246"/>
      <c r="N1244" s="247"/>
      <c r="O1244" s="247"/>
      <c r="P1244" s="247"/>
      <c r="Q1244" s="247"/>
      <c r="R1244" s="247"/>
      <c r="S1244" s="247"/>
      <c r="T1244" s="248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9" t="s">
        <v>155</v>
      </c>
      <c r="AU1244" s="249" t="s">
        <v>83</v>
      </c>
      <c r="AV1244" s="13" t="s">
        <v>83</v>
      </c>
      <c r="AW1244" s="13" t="s">
        <v>30</v>
      </c>
      <c r="AX1244" s="13" t="s">
        <v>73</v>
      </c>
      <c r="AY1244" s="249" t="s">
        <v>147</v>
      </c>
    </row>
    <row r="1245" s="15" customFormat="1">
      <c r="A1245" s="15"/>
      <c r="B1245" s="260"/>
      <c r="C1245" s="261"/>
      <c r="D1245" s="234" t="s">
        <v>155</v>
      </c>
      <c r="E1245" s="262" t="s">
        <v>1</v>
      </c>
      <c r="F1245" s="263" t="s">
        <v>163</v>
      </c>
      <c r="G1245" s="261"/>
      <c r="H1245" s="264">
        <v>64.109999999999999</v>
      </c>
      <c r="I1245" s="265"/>
      <c r="J1245" s="261"/>
      <c r="K1245" s="261"/>
      <c r="L1245" s="266"/>
      <c r="M1245" s="267"/>
      <c r="N1245" s="268"/>
      <c r="O1245" s="268"/>
      <c r="P1245" s="268"/>
      <c r="Q1245" s="268"/>
      <c r="R1245" s="268"/>
      <c r="S1245" s="268"/>
      <c r="T1245" s="269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70" t="s">
        <v>155</v>
      </c>
      <c r="AU1245" s="270" t="s">
        <v>83</v>
      </c>
      <c r="AV1245" s="15" t="s">
        <v>153</v>
      </c>
      <c r="AW1245" s="15" t="s">
        <v>30</v>
      </c>
      <c r="AX1245" s="15" t="s">
        <v>81</v>
      </c>
      <c r="AY1245" s="270" t="s">
        <v>147</v>
      </c>
    </row>
    <row r="1246" s="2" customFormat="1" ht="16.5" customHeight="1">
      <c r="A1246" s="38"/>
      <c r="B1246" s="39"/>
      <c r="C1246" s="220" t="s">
        <v>887</v>
      </c>
      <c r="D1246" s="220" t="s">
        <v>149</v>
      </c>
      <c r="E1246" s="221" t="s">
        <v>1591</v>
      </c>
      <c r="F1246" s="222" t="s">
        <v>1592</v>
      </c>
      <c r="G1246" s="223" t="s">
        <v>223</v>
      </c>
      <c r="H1246" s="224">
        <v>64.109999999999999</v>
      </c>
      <c r="I1246" s="225"/>
      <c r="J1246" s="226">
        <f>ROUND(I1246*H1246,2)</f>
        <v>0</v>
      </c>
      <c r="K1246" s="227"/>
      <c r="L1246" s="44"/>
      <c r="M1246" s="228" t="s">
        <v>1</v>
      </c>
      <c r="N1246" s="229" t="s">
        <v>40</v>
      </c>
      <c r="O1246" s="92"/>
      <c r="P1246" s="230">
        <f>O1246*H1246</f>
        <v>0</v>
      </c>
      <c r="Q1246" s="230">
        <v>0</v>
      </c>
      <c r="R1246" s="230">
        <f>Q1246*H1246</f>
        <v>0</v>
      </c>
      <c r="S1246" s="230">
        <v>0</v>
      </c>
      <c r="T1246" s="231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32" t="s">
        <v>198</v>
      </c>
      <c r="AT1246" s="232" t="s">
        <v>149</v>
      </c>
      <c r="AU1246" s="232" t="s">
        <v>83</v>
      </c>
      <c r="AY1246" s="17" t="s">
        <v>147</v>
      </c>
      <c r="BE1246" s="233">
        <f>IF(N1246="základní",J1246,0)</f>
        <v>0</v>
      </c>
      <c r="BF1246" s="233">
        <f>IF(N1246="snížená",J1246,0)</f>
        <v>0</v>
      </c>
      <c r="BG1246" s="233">
        <f>IF(N1246="zákl. přenesená",J1246,0)</f>
        <v>0</v>
      </c>
      <c r="BH1246" s="233">
        <f>IF(N1246="sníž. přenesená",J1246,0)</f>
        <v>0</v>
      </c>
      <c r="BI1246" s="233">
        <f>IF(N1246="nulová",J1246,0)</f>
        <v>0</v>
      </c>
      <c r="BJ1246" s="17" t="s">
        <v>153</v>
      </c>
      <c r="BK1246" s="233">
        <f>ROUND(I1246*H1246,2)</f>
        <v>0</v>
      </c>
      <c r="BL1246" s="17" t="s">
        <v>198</v>
      </c>
      <c r="BM1246" s="232" t="s">
        <v>1593</v>
      </c>
    </row>
    <row r="1247" s="2" customFormat="1">
      <c r="A1247" s="38"/>
      <c r="B1247" s="39"/>
      <c r="C1247" s="40"/>
      <c r="D1247" s="234" t="s">
        <v>154</v>
      </c>
      <c r="E1247" s="40"/>
      <c r="F1247" s="235" t="s">
        <v>1592</v>
      </c>
      <c r="G1247" s="40"/>
      <c r="H1247" s="40"/>
      <c r="I1247" s="236"/>
      <c r="J1247" s="40"/>
      <c r="K1247" s="40"/>
      <c r="L1247" s="44"/>
      <c r="M1247" s="237"/>
      <c r="N1247" s="238"/>
      <c r="O1247" s="92"/>
      <c r="P1247" s="92"/>
      <c r="Q1247" s="92"/>
      <c r="R1247" s="92"/>
      <c r="S1247" s="92"/>
      <c r="T1247" s="93"/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T1247" s="17" t="s">
        <v>154</v>
      </c>
      <c r="AU1247" s="17" t="s">
        <v>83</v>
      </c>
    </row>
    <row r="1248" s="2" customFormat="1" ht="24.15" customHeight="1">
      <c r="A1248" s="38"/>
      <c r="B1248" s="39"/>
      <c r="C1248" s="271" t="s">
        <v>1594</v>
      </c>
      <c r="D1248" s="271" t="s">
        <v>253</v>
      </c>
      <c r="E1248" s="272" t="s">
        <v>1595</v>
      </c>
      <c r="F1248" s="273" t="s">
        <v>1596</v>
      </c>
      <c r="G1248" s="274" t="s">
        <v>223</v>
      </c>
      <c r="H1248" s="275">
        <v>72.028000000000006</v>
      </c>
      <c r="I1248" s="276"/>
      <c r="J1248" s="277">
        <f>ROUND(I1248*H1248,2)</f>
        <v>0</v>
      </c>
      <c r="K1248" s="278"/>
      <c r="L1248" s="279"/>
      <c r="M1248" s="280" t="s">
        <v>1</v>
      </c>
      <c r="N1248" s="281" t="s">
        <v>40</v>
      </c>
      <c r="O1248" s="92"/>
      <c r="P1248" s="230">
        <f>O1248*H1248</f>
        <v>0</v>
      </c>
      <c r="Q1248" s="230">
        <v>0.00013999999999999999</v>
      </c>
      <c r="R1248" s="230">
        <f>Q1248*H1248</f>
        <v>0.01008392</v>
      </c>
      <c r="S1248" s="230">
        <v>0</v>
      </c>
      <c r="T1248" s="231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32" t="s">
        <v>241</v>
      </c>
      <c r="AT1248" s="232" t="s">
        <v>253</v>
      </c>
      <c r="AU1248" s="232" t="s">
        <v>83</v>
      </c>
      <c r="AY1248" s="17" t="s">
        <v>147</v>
      </c>
      <c r="BE1248" s="233">
        <f>IF(N1248="základní",J1248,0)</f>
        <v>0</v>
      </c>
      <c r="BF1248" s="233">
        <f>IF(N1248="snížená",J1248,0)</f>
        <v>0</v>
      </c>
      <c r="BG1248" s="233">
        <f>IF(N1248="zákl. přenesená",J1248,0)</f>
        <v>0</v>
      </c>
      <c r="BH1248" s="233">
        <f>IF(N1248="sníž. přenesená",J1248,0)</f>
        <v>0</v>
      </c>
      <c r="BI1248" s="233">
        <f>IF(N1248="nulová",J1248,0)</f>
        <v>0</v>
      </c>
      <c r="BJ1248" s="17" t="s">
        <v>153</v>
      </c>
      <c r="BK1248" s="233">
        <f>ROUND(I1248*H1248,2)</f>
        <v>0</v>
      </c>
      <c r="BL1248" s="17" t="s">
        <v>198</v>
      </c>
      <c r="BM1248" s="232" t="s">
        <v>1597</v>
      </c>
    </row>
    <row r="1249" s="2" customFormat="1">
      <c r="A1249" s="38"/>
      <c r="B1249" s="39"/>
      <c r="C1249" s="40"/>
      <c r="D1249" s="234" t="s">
        <v>154</v>
      </c>
      <c r="E1249" s="40"/>
      <c r="F1249" s="235" t="s">
        <v>1596</v>
      </c>
      <c r="G1249" s="40"/>
      <c r="H1249" s="40"/>
      <c r="I1249" s="236"/>
      <c r="J1249" s="40"/>
      <c r="K1249" s="40"/>
      <c r="L1249" s="44"/>
      <c r="M1249" s="237"/>
      <c r="N1249" s="238"/>
      <c r="O1249" s="92"/>
      <c r="P1249" s="92"/>
      <c r="Q1249" s="92"/>
      <c r="R1249" s="92"/>
      <c r="S1249" s="92"/>
      <c r="T1249" s="93"/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T1249" s="17" t="s">
        <v>154</v>
      </c>
      <c r="AU1249" s="17" t="s">
        <v>83</v>
      </c>
    </row>
    <row r="1250" s="13" customFormat="1">
      <c r="A1250" s="13"/>
      <c r="B1250" s="239"/>
      <c r="C1250" s="240"/>
      <c r="D1250" s="234" t="s">
        <v>155</v>
      </c>
      <c r="E1250" s="241" t="s">
        <v>1</v>
      </c>
      <c r="F1250" s="242" t="s">
        <v>1598</v>
      </c>
      <c r="G1250" s="240"/>
      <c r="H1250" s="243">
        <v>72.028000000000006</v>
      </c>
      <c r="I1250" s="244"/>
      <c r="J1250" s="240"/>
      <c r="K1250" s="240"/>
      <c r="L1250" s="245"/>
      <c r="M1250" s="246"/>
      <c r="N1250" s="247"/>
      <c r="O1250" s="247"/>
      <c r="P1250" s="247"/>
      <c r="Q1250" s="247"/>
      <c r="R1250" s="247"/>
      <c r="S1250" s="247"/>
      <c r="T1250" s="24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9" t="s">
        <v>155</v>
      </c>
      <c r="AU1250" s="249" t="s">
        <v>83</v>
      </c>
      <c r="AV1250" s="13" t="s">
        <v>83</v>
      </c>
      <c r="AW1250" s="13" t="s">
        <v>30</v>
      </c>
      <c r="AX1250" s="13" t="s">
        <v>73</v>
      </c>
      <c r="AY1250" s="249" t="s">
        <v>147</v>
      </c>
    </row>
    <row r="1251" s="15" customFormat="1">
      <c r="A1251" s="15"/>
      <c r="B1251" s="260"/>
      <c r="C1251" s="261"/>
      <c r="D1251" s="234" t="s">
        <v>155</v>
      </c>
      <c r="E1251" s="262" t="s">
        <v>1</v>
      </c>
      <c r="F1251" s="263" t="s">
        <v>163</v>
      </c>
      <c r="G1251" s="261"/>
      <c r="H1251" s="264">
        <v>72.028000000000006</v>
      </c>
      <c r="I1251" s="265"/>
      <c r="J1251" s="261"/>
      <c r="K1251" s="261"/>
      <c r="L1251" s="266"/>
      <c r="M1251" s="267"/>
      <c r="N1251" s="268"/>
      <c r="O1251" s="268"/>
      <c r="P1251" s="268"/>
      <c r="Q1251" s="268"/>
      <c r="R1251" s="268"/>
      <c r="S1251" s="268"/>
      <c r="T1251" s="269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70" t="s">
        <v>155</v>
      </c>
      <c r="AU1251" s="270" t="s">
        <v>83</v>
      </c>
      <c r="AV1251" s="15" t="s">
        <v>153</v>
      </c>
      <c r="AW1251" s="15" t="s">
        <v>30</v>
      </c>
      <c r="AX1251" s="15" t="s">
        <v>81</v>
      </c>
      <c r="AY1251" s="270" t="s">
        <v>147</v>
      </c>
    </row>
    <row r="1252" s="2" customFormat="1" ht="21.75" customHeight="1">
      <c r="A1252" s="38"/>
      <c r="B1252" s="39"/>
      <c r="C1252" s="220" t="s">
        <v>1599</v>
      </c>
      <c r="D1252" s="220" t="s">
        <v>149</v>
      </c>
      <c r="E1252" s="221" t="s">
        <v>1600</v>
      </c>
      <c r="F1252" s="222" t="s">
        <v>1601</v>
      </c>
      <c r="G1252" s="223" t="s">
        <v>223</v>
      </c>
      <c r="H1252" s="224">
        <v>64.109999999999999</v>
      </c>
      <c r="I1252" s="225"/>
      <c r="J1252" s="226">
        <f>ROUND(I1252*H1252,2)</f>
        <v>0</v>
      </c>
      <c r="K1252" s="227"/>
      <c r="L1252" s="44"/>
      <c r="M1252" s="228" t="s">
        <v>1</v>
      </c>
      <c r="N1252" s="229" t="s">
        <v>40</v>
      </c>
      <c r="O1252" s="92"/>
      <c r="P1252" s="230">
        <f>O1252*H1252</f>
        <v>0</v>
      </c>
      <c r="Q1252" s="230">
        <v>0</v>
      </c>
      <c r="R1252" s="230">
        <f>Q1252*H1252</f>
        <v>0</v>
      </c>
      <c r="S1252" s="230">
        <v>0</v>
      </c>
      <c r="T1252" s="231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32" t="s">
        <v>198</v>
      </c>
      <c r="AT1252" s="232" t="s">
        <v>149</v>
      </c>
      <c r="AU1252" s="232" t="s">
        <v>83</v>
      </c>
      <c r="AY1252" s="17" t="s">
        <v>147</v>
      </c>
      <c r="BE1252" s="233">
        <f>IF(N1252="základní",J1252,0)</f>
        <v>0</v>
      </c>
      <c r="BF1252" s="233">
        <f>IF(N1252="snížená",J1252,0)</f>
        <v>0</v>
      </c>
      <c r="BG1252" s="233">
        <f>IF(N1252="zákl. přenesená",J1252,0)</f>
        <v>0</v>
      </c>
      <c r="BH1252" s="233">
        <f>IF(N1252="sníž. přenesená",J1252,0)</f>
        <v>0</v>
      </c>
      <c r="BI1252" s="233">
        <f>IF(N1252="nulová",J1252,0)</f>
        <v>0</v>
      </c>
      <c r="BJ1252" s="17" t="s">
        <v>153</v>
      </c>
      <c r="BK1252" s="233">
        <f>ROUND(I1252*H1252,2)</f>
        <v>0</v>
      </c>
      <c r="BL1252" s="17" t="s">
        <v>198</v>
      </c>
      <c r="BM1252" s="232" t="s">
        <v>1602</v>
      </c>
    </row>
    <row r="1253" s="2" customFormat="1">
      <c r="A1253" s="38"/>
      <c r="B1253" s="39"/>
      <c r="C1253" s="40"/>
      <c r="D1253" s="234" t="s">
        <v>154</v>
      </c>
      <c r="E1253" s="40"/>
      <c r="F1253" s="235" t="s">
        <v>1601</v>
      </c>
      <c r="G1253" s="40"/>
      <c r="H1253" s="40"/>
      <c r="I1253" s="236"/>
      <c r="J1253" s="40"/>
      <c r="K1253" s="40"/>
      <c r="L1253" s="44"/>
      <c r="M1253" s="237"/>
      <c r="N1253" s="238"/>
      <c r="O1253" s="92"/>
      <c r="P1253" s="92"/>
      <c r="Q1253" s="92"/>
      <c r="R1253" s="92"/>
      <c r="S1253" s="92"/>
      <c r="T1253" s="93"/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T1253" s="17" t="s">
        <v>154</v>
      </c>
      <c r="AU1253" s="17" t="s">
        <v>83</v>
      </c>
    </row>
    <row r="1254" s="2" customFormat="1" ht="24.15" customHeight="1">
      <c r="A1254" s="38"/>
      <c r="B1254" s="39"/>
      <c r="C1254" s="271" t="s">
        <v>1603</v>
      </c>
      <c r="D1254" s="271" t="s">
        <v>253</v>
      </c>
      <c r="E1254" s="272" t="s">
        <v>1604</v>
      </c>
      <c r="F1254" s="273" t="s">
        <v>1605</v>
      </c>
      <c r="G1254" s="274" t="s">
        <v>223</v>
      </c>
      <c r="H1254" s="275">
        <v>65.391999999999996</v>
      </c>
      <c r="I1254" s="276"/>
      <c r="J1254" s="277">
        <f>ROUND(I1254*H1254,2)</f>
        <v>0</v>
      </c>
      <c r="K1254" s="278"/>
      <c r="L1254" s="279"/>
      <c r="M1254" s="280" t="s">
        <v>1</v>
      </c>
      <c r="N1254" s="281" t="s">
        <v>40</v>
      </c>
      <c r="O1254" s="92"/>
      <c r="P1254" s="230">
        <f>O1254*H1254</f>
        <v>0</v>
      </c>
      <c r="Q1254" s="230">
        <v>0.0045599999999999998</v>
      </c>
      <c r="R1254" s="230">
        <f>Q1254*H1254</f>
        <v>0.29818751999999998</v>
      </c>
      <c r="S1254" s="230">
        <v>0</v>
      </c>
      <c r="T1254" s="231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32" t="s">
        <v>241</v>
      </c>
      <c r="AT1254" s="232" t="s">
        <v>253</v>
      </c>
      <c r="AU1254" s="232" t="s">
        <v>83</v>
      </c>
      <c r="AY1254" s="17" t="s">
        <v>147</v>
      </c>
      <c r="BE1254" s="233">
        <f>IF(N1254="základní",J1254,0)</f>
        <v>0</v>
      </c>
      <c r="BF1254" s="233">
        <f>IF(N1254="snížená",J1254,0)</f>
        <v>0</v>
      </c>
      <c r="BG1254" s="233">
        <f>IF(N1254="zákl. přenesená",J1254,0)</f>
        <v>0</v>
      </c>
      <c r="BH1254" s="233">
        <f>IF(N1254="sníž. přenesená",J1254,0)</f>
        <v>0</v>
      </c>
      <c r="BI1254" s="233">
        <f>IF(N1254="nulová",J1254,0)</f>
        <v>0</v>
      </c>
      <c r="BJ1254" s="17" t="s">
        <v>153</v>
      </c>
      <c r="BK1254" s="233">
        <f>ROUND(I1254*H1254,2)</f>
        <v>0</v>
      </c>
      <c r="BL1254" s="17" t="s">
        <v>198</v>
      </c>
      <c r="BM1254" s="232" t="s">
        <v>1606</v>
      </c>
    </row>
    <row r="1255" s="2" customFormat="1">
      <c r="A1255" s="38"/>
      <c r="B1255" s="39"/>
      <c r="C1255" s="40"/>
      <c r="D1255" s="234" t="s">
        <v>154</v>
      </c>
      <c r="E1255" s="40"/>
      <c r="F1255" s="235" t="s">
        <v>1605</v>
      </c>
      <c r="G1255" s="40"/>
      <c r="H1255" s="40"/>
      <c r="I1255" s="236"/>
      <c r="J1255" s="40"/>
      <c r="K1255" s="40"/>
      <c r="L1255" s="44"/>
      <c r="M1255" s="237"/>
      <c r="N1255" s="238"/>
      <c r="O1255" s="92"/>
      <c r="P1255" s="92"/>
      <c r="Q1255" s="92"/>
      <c r="R1255" s="92"/>
      <c r="S1255" s="92"/>
      <c r="T1255" s="93"/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T1255" s="17" t="s">
        <v>154</v>
      </c>
      <c r="AU1255" s="17" t="s">
        <v>83</v>
      </c>
    </row>
    <row r="1256" s="13" customFormat="1">
      <c r="A1256" s="13"/>
      <c r="B1256" s="239"/>
      <c r="C1256" s="240"/>
      <c r="D1256" s="234" t="s">
        <v>155</v>
      </c>
      <c r="E1256" s="241" t="s">
        <v>1</v>
      </c>
      <c r="F1256" s="242" t="s">
        <v>1607</v>
      </c>
      <c r="G1256" s="240"/>
      <c r="H1256" s="243">
        <v>65.391999999999996</v>
      </c>
      <c r="I1256" s="244"/>
      <c r="J1256" s="240"/>
      <c r="K1256" s="240"/>
      <c r="L1256" s="245"/>
      <c r="M1256" s="246"/>
      <c r="N1256" s="247"/>
      <c r="O1256" s="247"/>
      <c r="P1256" s="247"/>
      <c r="Q1256" s="247"/>
      <c r="R1256" s="247"/>
      <c r="S1256" s="247"/>
      <c r="T1256" s="24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9" t="s">
        <v>155</v>
      </c>
      <c r="AU1256" s="249" t="s">
        <v>83</v>
      </c>
      <c r="AV1256" s="13" t="s">
        <v>83</v>
      </c>
      <c r="AW1256" s="13" t="s">
        <v>30</v>
      </c>
      <c r="AX1256" s="13" t="s">
        <v>73</v>
      </c>
      <c r="AY1256" s="249" t="s">
        <v>147</v>
      </c>
    </row>
    <row r="1257" s="15" customFormat="1">
      <c r="A1257" s="15"/>
      <c r="B1257" s="260"/>
      <c r="C1257" s="261"/>
      <c r="D1257" s="234" t="s">
        <v>155</v>
      </c>
      <c r="E1257" s="262" t="s">
        <v>1</v>
      </c>
      <c r="F1257" s="263" t="s">
        <v>163</v>
      </c>
      <c r="G1257" s="261"/>
      <c r="H1257" s="264">
        <v>65.391999999999996</v>
      </c>
      <c r="I1257" s="265"/>
      <c r="J1257" s="261"/>
      <c r="K1257" s="261"/>
      <c r="L1257" s="266"/>
      <c r="M1257" s="267"/>
      <c r="N1257" s="268"/>
      <c r="O1257" s="268"/>
      <c r="P1257" s="268"/>
      <c r="Q1257" s="268"/>
      <c r="R1257" s="268"/>
      <c r="S1257" s="268"/>
      <c r="T1257" s="269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0" t="s">
        <v>155</v>
      </c>
      <c r="AU1257" s="270" t="s">
        <v>83</v>
      </c>
      <c r="AV1257" s="15" t="s">
        <v>153</v>
      </c>
      <c r="AW1257" s="15" t="s">
        <v>30</v>
      </c>
      <c r="AX1257" s="15" t="s">
        <v>81</v>
      </c>
      <c r="AY1257" s="270" t="s">
        <v>147</v>
      </c>
    </row>
    <row r="1258" s="2" customFormat="1" ht="21.75" customHeight="1">
      <c r="A1258" s="38"/>
      <c r="B1258" s="39"/>
      <c r="C1258" s="220" t="s">
        <v>1608</v>
      </c>
      <c r="D1258" s="220" t="s">
        <v>149</v>
      </c>
      <c r="E1258" s="221" t="s">
        <v>1609</v>
      </c>
      <c r="F1258" s="222" t="s">
        <v>1610</v>
      </c>
      <c r="G1258" s="223" t="s">
        <v>223</v>
      </c>
      <c r="H1258" s="224">
        <v>4.8099999999999996</v>
      </c>
      <c r="I1258" s="225"/>
      <c r="J1258" s="226">
        <f>ROUND(I1258*H1258,2)</f>
        <v>0</v>
      </c>
      <c r="K1258" s="227"/>
      <c r="L1258" s="44"/>
      <c r="M1258" s="228" t="s">
        <v>1</v>
      </c>
      <c r="N1258" s="229" t="s">
        <v>40</v>
      </c>
      <c r="O1258" s="92"/>
      <c r="P1258" s="230">
        <f>O1258*H1258</f>
        <v>0</v>
      </c>
      <c r="Q1258" s="230">
        <v>0</v>
      </c>
      <c r="R1258" s="230">
        <f>Q1258*H1258</f>
        <v>0</v>
      </c>
      <c r="S1258" s="230">
        <v>0</v>
      </c>
      <c r="T1258" s="231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32" t="s">
        <v>198</v>
      </c>
      <c r="AT1258" s="232" t="s">
        <v>149</v>
      </c>
      <c r="AU1258" s="232" t="s">
        <v>83</v>
      </c>
      <c r="AY1258" s="17" t="s">
        <v>147</v>
      </c>
      <c r="BE1258" s="233">
        <f>IF(N1258="základní",J1258,0)</f>
        <v>0</v>
      </c>
      <c r="BF1258" s="233">
        <f>IF(N1258="snížená",J1258,0)</f>
        <v>0</v>
      </c>
      <c r="BG1258" s="233">
        <f>IF(N1258="zákl. přenesená",J1258,0)</f>
        <v>0</v>
      </c>
      <c r="BH1258" s="233">
        <f>IF(N1258="sníž. přenesená",J1258,0)</f>
        <v>0</v>
      </c>
      <c r="BI1258" s="233">
        <f>IF(N1258="nulová",J1258,0)</f>
        <v>0</v>
      </c>
      <c r="BJ1258" s="17" t="s">
        <v>153</v>
      </c>
      <c r="BK1258" s="233">
        <f>ROUND(I1258*H1258,2)</f>
        <v>0</v>
      </c>
      <c r="BL1258" s="17" t="s">
        <v>198</v>
      </c>
      <c r="BM1258" s="232" t="s">
        <v>1611</v>
      </c>
    </row>
    <row r="1259" s="2" customFormat="1">
      <c r="A1259" s="38"/>
      <c r="B1259" s="39"/>
      <c r="C1259" s="40"/>
      <c r="D1259" s="234" t="s">
        <v>154</v>
      </c>
      <c r="E1259" s="40"/>
      <c r="F1259" s="235" t="s">
        <v>1610</v>
      </c>
      <c r="G1259" s="40"/>
      <c r="H1259" s="40"/>
      <c r="I1259" s="236"/>
      <c r="J1259" s="40"/>
      <c r="K1259" s="40"/>
      <c r="L1259" s="44"/>
      <c r="M1259" s="237"/>
      <c r="N1259" s="238"/>
      <c r="O1259" s="92"/>
      <c r="P1259" s="92"/>
      <c r="Q1259" s="92"/>
      <c r="R1259" s="92"/>
      <c r="S1259" s="92"/>
      <c r="T1259" s="93"/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T1259" s="17" t="s">
        <v>154</v>
      </c>
      <c r="AU1259" s="17" t="s">
        <v>83</v>
      </c>
    </row>
    <row r="1260" s="13" customFormat="1">
      <c r="A1260" s="13"/>
      <c r="B1260" s="239"/>
      <c r="C1260" s="240"/>
      <c r="D1260" s="234" t="s">
        <v>155</v>
      </c>
      <c r="E1260" s="241" t="s">
        <v>1</v>
      </c>
      <c r="F1260" s="242" t="s">
        <v>1612</v>
      </c>
      <c r="G1260" s="240"/>
      <c r="H1260" s="243">
        <v>4.8099999999999996</v>
      </c>
      <c r="I1260" s="244"/>
      <c r="J1260" s="240"/>
      <c r="K1260" s="240"/>
      <c r="L1260" s="245"/>
      <c r="M1260" s="246"/>
      <c r="N1260" s="247"/>
      <c r="O1260" s="247"/>
      <c r="P1260" s="247"/>
      <c r="Q1260" s="247"/>
      <c r="R1260" s="247"/>
      <c r="S1260" s="247"/>
      <c r="T1260" s="248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9" t="s">
        <v>155</v>
      </c>
      <c r="AU1260" s="249" t="s">
        <v>83</v>
      </c>
      <c r="AV1260" s="13" t="s">
        <v>83</v>
      </c>
      <c r="AW1260" s="13" t="s">
        <v>30</v>
      </c>
      <c r="AX1260" s="13" t="s">
        <v>73</v>
      </c>
      <c r="AY1260" s="249" t="s">
        <v>147</v>
      </c>
    </row>
    <row r="1261" s="15" customFormat="1">
      <c r="A1261" s="15"/>
      <c r="B1261" s="260"/>
      <c r="C1261" s="261"/>
      <c r="D1261" s="234" t="s">
        <v>155</v>
      </c>
      <c r="E1261" s="262" t="s">
        <v>1</v>
      </c>
      <c r="F1261" s="263" t="s">
        <v>163</v>
      </c>
      <c r="G1261" s="261"/>
      <c r="H1261" s="264">
        <v>4.8099999999999996</v>
      </c>
      <c r="I1261" s="265"/>
      <c r="J1261" s="261"/>
      <c r="K1261" s="261"/>
      <c r="L1261" s="266"/>
      <c r="M1261" s="267"/>
      <c r="N1261" s="268"/>
      <c r="O1261" s="268"/>
      <c r="P1261" s="268"/>
      <c r="Q1261" s="268"/>
      <c r="R1261" s="268"/>
      <c r="S1261" s="268"/>
      <c r="T1261" s="269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270" t="s">
        <v>155</v>
      </c>
      <c r="AU1261" s="270" t="s">
        <v>83</v>
      </c>
      <c r="AV1261" s="15" t="s">
        <v>153</v>
      </c>
      <c r="AW1261" s="15" t="s">
        <v>30</v>
      </c>
      <c r="AX1261" s="15" t="s">
        <v>81</v>
      </c>
      <c r="AY1261" s="270" t="s">
        <v>147</v>
      </c>
    </row>
    <row r="1262" s="2" customFormat="1" ht="21.75" customHeight="1">
      <c r="A1262" s="38"/>
      <c r="B1262" s="39"/>
      <c r="C1262" s="220" t="s">
        <v>1613</v>
      </c>
      <c r="D1262" s="220" t="s">
        <v>149</v>
      </c>
      <c r="E1262" s="221" t="s">
        <v>1614</v>
      </c>
      <c r="F1262" s="222" t="s">
        <v>1615</v>
      </c>
      <c r="G1262" s="223" t="s">
        <v>152</v>
      </c>
      <c r="H1262" s="224">
        <v>2.7000000000000002</v>
      </c>
      <c r="I1262" s="225"/>
      <c r="J1262" s="226">
        <f>ROUND(I1262*H1262,2)</f>
        <v>0</v>
      </c>
      <c r="K1262" s="227"/>
      <c r="L1262" s="44"/>
      <c r="M1262" s="228" t="s">
        <v>1</v>
      </c>
      <c r="N1262" s="229" t="s">
        <v>40</v>
      </c>
      <c r="O1262" s="92"/>
      <c r="P1262" s="230">
        <f>O1262*H1262</f>
        <v>0</v>
      </c>
      <c r="Q1262" s="230">
        <v>0.0051500000000000001</v>
      </c>
      <c r="R1262" s="230">
        <f>Q1262*H1262</f>
        <v>0.013905000000000001</v>
      </c>
      <c r="S1262" s="230">
        <v>0</v>
      </c>
      <c r="T1262" s="231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32" t="s">
        <v>198</v>
      </c>
      <c r="AT1262" s="232" t="s">
        <v>149</v>
      </c>
      <c r="AU1262" s="232" t="s">
        <v>83</v>
      </c>
      <c r="AY1262" s="17" t="s">
        <v>147</v>
      </c>
      <c r="BE1262" s="233">
        <f>IF(N1262="základní",J1262,0)</f>
        <v>0</v>
      </c>
      <c r="BF1262" s="233">
        <f>IF(N1262="snížená",J1262,0)</f>
        <v>0</v>
      </c>
      <c r="BG1262" s="233">
        <f>IF(N1262="zákl. přenesená",J1262,0)</f>
        <v>0</v>
      </c>
      <c r="BH1262" s="233">
        <f>IF(N1262="sníž. přenesená",J1262,0)</f>
        <v>0</v>
      </c>
      <c r="BI1262" s="233">
        <f>IF(N1262="nulová",J1262,0)</f>
        <v>0</v>
      </c>
      <c r="BJ1262" s="17" t="s">
        <v>153</v>
      </c>
      <c r="BK1262" s="233">
        <f>ROUND(I1262*H1262,2)</f>
        <v>0</v>
      </c>
      <c r="BL1262" s="17" t="s">
        <v>198</v>
      </c>
      <c r="BM1262" s="232" t="s">
        <v>1616</v>
      </c>
    </row>
    <row r="1263" s="2" customFormat="1">
      <c r="A1263" s="38"/>
      <c r="B1263" s="39"/>
      <c r="C1263" s="40"/>
      <c r="D1263" s="234" t="s">
        <v>154</v>
      </c>
      <c r="E1263" s="40"/>
      <c r="F1263" s="235" t="s">
        <v>1615</v>
      </c>
      <c r="G1263" s="40"/>
      <c r="H1263" s="40"/>
      <c r="I1263" s="236"/>
      <c r="J1263" s="40"/>
      <c r="K1263" s="40"/>
      <c r="L1263" s="44"/>
      <c r="M1263" s="237"/>
      <c r="N1263" s="238"/>
      <c r="O1263" s="92"/>
      <c r="P1263" s="92"/>
      <c r="Q1263" s="92"/>
      <c r="R1263" s="92"/>
      <c r="S1263" s="92"/>
      <c r="T1263" s="93"/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T1263" s="17" t="s">
        <v>154</v>
      </c>
      <c r="AU1263" s="17" t="s">
        <v>83</v>
      </c>
    </row>
    <row r="1264" s="2" customFormat="1" ht="24.15" customHeight="1">
      <c r="A1264" s="38"/>
      <c r="B1264" s="39"/>
      <c r="C1264" s="220" t="s">
        <v>890</v>
      </c>
      <c r="D1264" s="220" t="s">
        <v>149</v>
      </c>
      <c r="E1264" s="221" t="s">
        <v>1617</v>
      </c>
      <c r="F1264" s="222" t="s">
        <v>1618</v>
      </c>
      <c r="G1264" s="223" t="s">
        <v>236</v>
      </c>
      <c r="H1264" s="224">
        <v>1.105</v>
      </c>
      <c r="I1264" s="225"/>
      <c r="J1264" s="226">
        <f>ROUND(I1264*H1264,2)</f>
        <v>0</v>
      </c>
      <c r="K1264" s="227"/>
      <c r="L1264" s="44"/>
      <c r="M1264" s="228" t="s">
        <v>1</v>
      </c>
      <c r="N1264" s="229" t="s">
        <v>40</v>
      </c>
      <c r="O1264" s="92"/>
      <c r="P1264" s="230">
        <f>O1264*H1264</f>
        <v>0</v>
      </c>
      <c r="Q1264" s="230">
        <v>0</v>
      </c>
      <c r="R1264" s="230">
        <f>Q1264*H1264</f>
        <v>0</v>
      </c>
      <c r="S1264" s="230">
        <v>0</v>
      </c>
      <c r="T1264" s="231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32" t="s">
        <v>198</v>
      </c>
      <c r="AT1264" s="232" t="s">
        <v>149</v>
      </c>
      <c r="AU1264" s="232" t="s">
        <v>83</v>
      </c>
      <c r="AY1264" s="17" t="s">
        <v>147</v>
      </c>
      <c r="BE1264" s="233">
        <f>IF(N1264="základní",J1264,0)</f>
        <v>0</v>
      </c>
      <c r="BF1264" s="233">
        <f>IF(N1264="snížená",J1264,0)</f>
        <v>0</v>
      </c>
      <c r="BG1264" s="233">
        <f>IF(N1264="zákl. přenesená",J1264,0)</f>
        <v>0</v>
      </c>
      <c r="BH1264" s="233">
        <f>IF(N1264="sníž. přenesená",J1264,0)</f>
        <v>0</v>
      </c>
      <c r="BI1264" s="233">
        <f>IF(N1264="nulová",J1264,0)</f>
        <v>0</v>
      </c>
      <c r="BJ1264" s="17" t="s">
        <v>153</v>
      </c>
      <c r="BK1264" s="233">
        <f>ROUND(I1264*H1264,2)</f>
        <v>0</v>
      </c>
      <c r="BL1264" s="17" t="s">
        <v>198</v>
      </c>
      <c r="BM1264" s="232" t="s">
        <v>1619</v>
      </c>
    </row>
    <row r="1265" s="2" customFormat="1">
      <c r="A1265" s="38"/>
      <c r="B1265" s="39"/>
      <c r="C1265" s="40"/>
      <c r="D1265" s="234" t="s">
        <v>154</v>
      </c>
      <c r="E1265" s="40"/>
      <c r="F1265" s="235" t="s">
        <v>1620</v>
      </c>
      <c r="G1265" s="40"/>
      <c r="H1265" s="40"/>
      <c r="I1265" s="236"/>
      <c r="J1265" s="40"/>
      <c r="K1265" s="40"/>
      <c r="L1265" s="44"/>
      <c r="M1265" s="237"/>
      <c r="N1265" s="238"/>
      <c r="O1265" s="92"/>
      <c r="P1265" s="92"/>
      <c r="Q1265" s="92"/>
      <c r="R1265" s="92"/>
      <c r="S1265" s="92"/>
      <c r="T1265" s="93"/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T1265" s="17" t="s">
        <v>154</v>
      </c>
      <c r="AU1265" s="17" t="s">
        <v>83</v>
      </c>
    </row>
    <row r="1266" s="12" customFormat="1" ht="22.8" customHeight="1">
      <c r="A1266" s="12"/>
      <c r="B1266" s="204"/>
      <c r="C1266" s="205"/>
      <c r="D1266" s="206" t="s">
        <v>72</v>
      </c>
      <c r="E1266" s="218" t="s">
        <v>1621</v>
      </c>
      <c r="F1266" s="218" t="s">
        <v>1622</v>
      </c>
      <c r="G1266" s="205"/>
      <c r="H1266" s="205"/>
      <c r="I1266" s="208"/>
      <c r="J1266" s="219">
        <f>BK1266</f>
        <v>0</v>
      </c>
      <c r="K1266" s="205"/>
      <c r="L1266" s="210"/>
      <c r="M1266" s="211"/>
      <c r="N1266" s="212"/>
      <c r="O1266" s="212"/>
      <c r="P1266" s="213">
        <f>SUM(P1267:P1318)</f>
        <v>0</v>
      </c>
      <c r="Q1266" s="212"/>
      <c r="R1266" s="213">
        <f>SUM(R1267:R1318)</f>
        <v>1.2346292000000001</v>
      </c>
      <c r="S1266" s="212"/>
      <c r="T1266" s="214">
        <f>SUM(T1267:T1318)</f>
        <v>0.263098</v>
      </c>
      <c r="U1266" s="12"/>
      <c r="V1266" s="12"/>
      <c r="W1266" s="12"/>
      <c r="X1266" s="12"/>
      <c r="Y1266" s="12"/>
      <c r="Z1266" s="12"/>
      <c r="AA1266" s="12"/>
      <c r="AB1266" s="12"/>
      <c r="AC1266" s="12"/>
      <c r="AD1266" s="12"/>
      <c r="AE1266" s="12"/>
      <c r="AR1266" s="215" t="s">
        <v>83</v>
      </c>
      <c r="AT1266" s="216" t="s">
        <v>72</v>
      </c>
      <c r="AU1266" s="216" t="s">
        <v>81</v>
      </c>
      <c r="AY1266" s="215" t="s">
        <v>147</v>
      </c>
      <c r="BK1266" s="217">
        <f>SUM(BK1267:BK1318)</f>
        <v>0</v>
      </c>
    </row>
    <row r="1267" s="2" customFormat="1" ht="21.75" customHeight="1">
      <c r="A1267" s="38"/>
      <c r="B1267" s="39"/>
      <c r="C1267" s="220" t="s">
        <v>1623</v>
      </c>
      <c r="D1267" s="220" t="s">
        <v>149</v>
      </c>
      <c r="E1267" s="221" t="s">
        <v>1624</v>
      </c>
      <c r="F1267" s="222" t="s">
        <v>1625</v>
      </c>
      <c r="G1267" s="223" t="s">
        <v>152</v>
      </c>
      <c r="H1267" s="224">
        <v>45.719999999999999</v>
      </c>
      <c r="I1267" s="225"/>
      <c r="J1267" s="226">
        <f>ROUND(I1267*H1267,2)</f>
        <v>0</v>
      </c>
      <c r="K1267" s="227"/>
      <c r="L1267" s="44"/>
      <c r="M1267" s="228" t="s">
        <v>1</v>
      </c>
      <c r="N1267" s="229" t="s">
        <v>40</v>
      </c>
      <c r="O1267" s="92"/>
      <c r="P1267" s="230">
        <f>O1267*H1267</f>
        <v>0</v>
      </c>
      <c r="Q1267" s="230">
        <v>0</v>
      </c>
      <c r="R1267" s="230">
        <f>Q1267*H1267</f>
        <v>0</v>
      </c>
      <c r="S1267" s="230">
        <v>0.0017700000000000001</v>
      </c>
      <c r="T1267" s="231">
        <f>S1267*H1267</f>
        <v>0.080924400000000007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32" t="s">
        <v>198</v>
      </c>
      <c r="AT1267" s="232" t="s">
        <v>149</v>
      </c>
      <c r="AU1267" s="232" t="s">
        <v>83</v>
      </c>
      <c r="AY1267" s="17" t="s">
        <v>147</v>
      </c>
      <c r="BE1267" s="233">
        <f>IF(N1267="základní",J1267,0)</f>
        <v>0</v>
      </c>
      <c r="BF1267" s="233">
        <f>IF(N1267="snížená",J1267,0)</f>
        <v>0</v>
      </c>
      <c r="BG1267" s="233">
        <f>IF(N1267="zákl. přenesená",J1267,0)</f>
        <v>0</v>
      </c>
      <c r="BH1267" s="233">
        <f>IF(N1267="sníž. přenesená",J1267,0)</f>
        <v>0</v>
      </c>
      <c r="BI1267" s="233">
        <f>IF(N1267="nulová",J1267,0)</f>
        <v>0</v>
      </c>
      <c r="BJ1267" s="17" t="s">
        <v>153</v>
      </c>
      <c r="BK1267" s="233">
        <f>ROUND(I1267*H1267,2)</f>
        <v>0</v>
      </c>
      <c r="BL1267" s="17" t="s">
        <v>198</v>
      </c>
      <c r="BM1267" s="232" t="s">
        <v>1626</v>
      </c>
    </row>
    <row r="1268" s="2" customFormat="1">
      <c r="A1268" s="38"/>
      <c r="B1268" s="39"/>
      <c r="C1268" s="40"/>
      <c r="D1268" s="234" t="s">
        <v>154</v>
      </c>
      <c r="E1268" s="40"/>
      <c r="F1268" s="235" t="s">
        <v>1625</v>
      </c>
      <c r="G1268" s="40"/>
      <c r="H1268" s="40"/>
      <c r="I1268" s="236"/>
      <c r="J1268" s="40"/>
      <c r="K1268" s="40"/>
      <c r="L1268" s="44"/>
      <c r="M1268" s="237"/>
      <c r="N1268" s="238"/>
      <c r="O1268" s="92"/>
      <c r="P1268" s="92"/>
      <c r="Q1268" s="92"/>
      <c r="R1268" s="92"/>
      <c r="S1268" s="92"/>
      <c r="T1268" s="93"/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T1268" s="17" t="s">
        <v>154</v>
      </c>
      <c r="AU1268" s="17" t="s">
        <v>83</v>
      </c>
    </row>
    <row r="1269" s="13" customFormat="1">
      <c r="A1269" s="13"/>
      <c r="B1269" s="239"/>
      <c r="C1269" s="240"/>
      <c r="D1269" s="234" t="s">
        <v>155</v>
      </c>
      <c r="E1269" s="241" t="s">
        <v>1</v>
      </c>
      <c r="F1269" s="242" t="s">
        <v>1627</v>
      </c>
      <c r="G1269" s="240"/>
      <c r="H1269" s="243">
        <v>45.719999999999999</v>
      </c>
      <c r="I1269" s="244"/>
      <c r="J1269" s="240"/>
      <c r="K1269" s="240"/>
      <c r="L1269" s="245"/>
      <c r="M1269" s="246"/>
      <c r="N1269" s="247"/>
      <c r="O1269" s="247"/>
      <c r="P1269" s="247"/>
      <c r="Q1269" s="247"/>
      <c r="R1269" s="247"/>
      <c r="S1269" s="247"/>
      <c r="T1269" s="24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9" t="s">
        <v>155</v>
      </c>
      <c r="AU1269" s="249" t="s">
        <v>83</v>
      </c>
      <c r="AV1269" s="13" t="s">
        <v>83</v>
      </c>
      <c r="AW1269" s="13" t="s">
        <v>30</v>
      </c>
      <c r="AX1269" s="13" t="s">
        <v>73</v>
      </c>
      <c r="AY1269" s="249" t="s">
        <v>147</v>
      </c>
    </row>
    <row r="1270" s="15" customFormat="1">
      <c r="A1270" s="15"/>
      <c r="B1270" s="260"/>
      <c r="C1270" s="261"/>
      <c r="D1270" s="234" t="s">
        <v>155</v>
      </c>
      <c r="E1270" s="262" t="s">
        <v>1</v>
      </c>
      <c r="F1270" s="263" t="s">
        <v>163</v>
      </c>
      <c r="G1270" s="261"/>
      <c r="H1270" s="264">
        <v>45.719999999999999</v>
      </c>
      <c r="I1270" s="265"/>
      <c r="J1270" s="261"/>
      <c r="K1270" s="261"/>
      <c r="L1270" s="266"/>
      <c r="M1270" s="267"/>
      <c r="N1270" s="268"/>
      <c r="O1270" s="268"/>
      <c r="P1270" s="268"/>
      <c r="Q1270" s="268"/>
      <c r="R1270" s="268"/>
      <c r="S1270" s="268"/>
      <c r="T1270" s="269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T1270" s="270" t="s">
        <v>155</v>
      </c>
      <c r="AU1270" s="270" t="s">
        <v>83</v>
      </c>
      <c r="AV1270" s="15" t="s">
        <v>153</v>
      </c>
      <c r="AW1270" s="15" t="s">
        <v>30</v>
      </c>
      <c r="AX1270" s="15" t="s">
        <v>81</v>
      </c>
      <c r="AY1270" s="270" t="s">
        <v>147</v>
      </c>
    </row>
    <row r="1271" s="2" customFormat="1" ht="16.5" customHeight="1">
      <c r="A1271" s="38"/>
      <c r="B1271" s="39"/>
      <c r="C1271" s="220" t="s">
        <v>894</v>
      </c>
      <c r="D1271" s="220" t="s">
        <v>149</v>
      </c>
      <c r="E1271" s="221" t="s">
        <v>1628</v>
      </c>
      <c r="F1271" s="222" t="s">
        <v>1629</v>
      </c>
      <c r="G1271" s="223" t="s">
        <v>152</v>
      </c>
      <c r="H1271" s="224">
        <v>14.6</v>
      </c>
      <c r="I1271" s="225"/>
      <c r="J1271" s="226">
        <f>ROUND(I1271*H1271,2)</f>
        <v>0</v>
      </c>
      <c r="K1271" s="227"/>
      <c r="L1271" s="44"/>
      <c r="M1271" s="228" t="s">
        <v>1</v>
      </c>
      <c r="N1271" s="229" t="s">
        <v>40</v>
      </c>
      <c r="O1271" s="92"/>
      <c r="P1271" s="230">
        <f>O1271*H1271</f>
        <v>0</v>
      </c>
      <c r="Q1271" s="230">
        <v>0</v>
      </c>
      <c r="R1271" s="230">
        <f>Q1271*H1271</f>
        <v>0</v>
      </c>
      <c r="S1271" s="230">
        <v>0.00167</v>
      </c>
      <c r="T1271" s="231">
        <f>S1271*H1271</f>
        <v>0.024382000000000001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32" t="s">
        <v>198</v>
      </c>
      <c r="AT1271" s="232" t="s">
        <v>149</v>
      </c>
      <c r="AU1271" s="232" t="s">
        <v>83</v>
      </c>
      <c r="AY1271" s="17" t="s">
        <v>147</v>
      </c>
      <c r="BE1271" s="233">
        <f>IF(N1271="základní",J1271,0)</f>
        <v>0</v>
      </c>
      <c r="BF1271" s="233">
        <f>IF(N1271="snížená",J1271,0)</f>
        <v>0</v>
      </c>
      <c r="BG1271" s="233">
        <f>IF(N1271="zákl. přenesená",J1271,0)</f>
        <v>0</v>
      </c>
      <c r="BH1271" s="233">
        <f>IF(N1271="sníž. přenesená",J1271,0)</f>
        <v>0</v>
      </c>
      <c r="BI1271" s="233">
        <f>IF(N1271="nulová",J1271,0)</f>
        <v>0</v>
      </c>
      <c r="BJ1271" s="17" t="s">
        <v>153</v>
      </c>
      <c r="BK1271" s="233">
        <f>ROUND(I1271*H1271,2)</f>
        <v>0</v>
      </c>
      <c r="BL1271" s="17" t="s">
        <v>198</v>
      </c>
      <c r="BM1271" s="232" t="s">
        <v>1630</v>
      </c>
    </row>
    <row r="1272" s="2" customFormat="1">
      <c r="A1272" s="38"/>
      <c r="B1272" s="39"/>
      <c r="C1272" s="40"/>
      <c r="D1272" s="234" t="s">
        <v>154</v>
      </c>
      <c r="E1272" s="40"/>
      <c r="F1272" s="235" t="s">
        <v>1629</v>
      </c>
      <c r="G1272" s="40"/>
      <c r="H1272" s="40"/>
      <c r="I1272" s="236"/>
      <c r="J1272" s="40"/>
      <c r="K1272" s="40"/>
      <c r="L1272" s="44"/>
      <c r="M1272" s="237"/>
      <c r="N1272" s="238"/>
      <c r="O1272" s="92"/>
      <c r="P1272" s="92"/>
      <c r="Q1272" s="92"/>
      <c r="R1272" s="92"/>
      <c r="S1272" s="92"/>
      <c r="T1272" s="93"/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T1272" s="17" t="s">
        <v>154</v>
      </c>
      <c r="AU1272" s="17" t="s">
        <v>83</v>
      </c>
    </row>
    <row r="1273" s="13" customFormat="1">
      <c r="A1273" s="13"/>
      <c r="B1273" s="239"/>
      <c r="C1273" s="240"/>
      <c r="D1273" s="234" t="s">
        <v>155</v>
      </c>
      <c r="E1273" s="241" t="s">
        <v>1</v>
      </c>
      <c r="F1273" s="242" t="s">
        <v>1631</v>
      </c>
      <c r="G1273" s="240"/>
      <c r="H1273" s="243">
        <v>14.6</v>
      </c>
      <c r="I1273" s="244"/>
      <c r="J1273" s="240"/>
      <c r="K1273" s="240"/>
      <c r="L1273" s="245"/>
      <c r="M1273" s="246"/>
      <c r="N1273" s="247"/>
      <c r="O1273" s="247"/>
      <c r="P1273" s="247"/>
      <c r="Q1273" s="247"/>
      <c r="R1273" s="247"/>
      <c r="S1273" s="247"/>
      <c r="T1273" s="24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9" t="s">
        <v>155</v>
      </c>
      <c r="AU1273" s="249" t="s">
        <v>83</v>
      </c>
      <c r="AV1273" s="13" t="s">
        <v>83</v>
      </c>
      <c r="AW1273" s="13" t="s">
        <v>30</v>
      </c>
      <c r="AX1273" s="13" t="s">
        <v>73</v>
      </c>
      <c r="AY1273" s="249" t="s">
        <v>147</v>
      </c>
    </row>
    <row r="1274" s="15" customFormat="1">
      <c r="A1274" s="15"/>
      <c r="B1274" s="260"/>
      <c r="C1274" s="261"/>
      <c r="D1274" s="234" t="s">
        <v>155</v>
      </c>
      <c r="E1274" s="262" t="s">
        <v>1</v>
      </c>
      <c r="F1274" s="263" t="s">
        <v>163</v>
      </c>
      <c r="G1274" s="261"/>
      <c r="H1274" s="264">
        <v>14.6</v>
      </c>
      <c r="I1274" s="265"/>
      <c r="J1274" s="261"/>
      <c r="K1274" s="261"/>
      <c r="L1274" s="266"/>
      <c r="M1274" s="267"/>
      <c r="N1274" s="268"/>
      <c r="O1274" s="268"/>
      <c r="P1274" s="268"/>
      <c r="Q1274" s="268"/>
      <c r="R1274" s="268"/>
      <c r="S1274" s="268"/>
      <c r="T1274" s="269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70" t="s">
        <v>155</v>
      </c>
      <c r="AU1274" s="270" t="s">
        <v>83</v>
      </c>
      <c r="AV1274" s="15" t="s">
        <v>153</v>
      </c>
      <c r="AW1274" s="15" t="s">
        <v>30</v>
      </c>
      <c r="AX1274" s="15" t="s">
        <v>81</v>
      </c>
      <c r="AY1274" s="270" t="s">
        <v>147</v>
      </c>
    </row>
    <row r="1275" s="2" customFormat="1" ht="16.5" customHeight="1">
      <c r="A1275" s="38"/>
      <c r="B1275" s="39"/>
      <c r="C1275" s="220" t="s">
        <v>1632</v>
      </c>
      <c r="D1275" s="220" t="s">
        <v>149</v>
      </c>
      <c r="E1275" s="221" t="s">
        <v>1633</v>
      </c>
      <c r="F1275" s="222" t="s">
        <v>1634</v>
      </c>
      <c r="G1275" s="223" t="s">
        <v>223</v>
      </c>
      <c r="H1275" s="224">
        <v>0.39000000000000001</v>
      </c>
      <c r="I1275" s="225"/>
      <c r="J1275" s="226">
        <f>ROUND(I1275*H1275,2)</f>
        <v>0</v>
      </c>
      <c r="K1275" s="227"/>
      <c r="L1275" s="44"/>
      <c r="M1275" s="228" t="s">
        <v>1</v>
      </c>
      <c r="N1275" s="229" t="s">
        <v>40</v>
      </c>
      <c r="O1275" s="92"/>
      <c r="P1275" s="230">
        <f>O1275*H1275</f>
        <v>0</v>
      </c>
      <c r="Q1275" s="230">
        <v>0</v>
      </c>
      <c r="R1275" s="230">
        <f>Q1275*H1275</f>
        <v>0</v>
      </c>
      <c r="S1275" s="230">
        <v>0.0058399999999999997</v>
      </c>
      <c r="T1275" s="231">
        <f>S1275*H1275</f>
        <v>0.0022775999999999999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32" t="s">
        <v>198</v>
      </c>
      <c r="AT1275" s="232" t="s">
        <v>149</v>
      </c>
      <c r="AU1275" s="232" t="s">
        <v>83</v>
      </c>
      <c r="AY1275" s="17" t="s">
        <v>147</v>
      </c>
      <c r="BE1275" s="233">
        <f>IF(N1275="základní",J1275,0)</f>
        <v>0</v>
      </c>
      <c r="BF1275" s="233">
        <f>IF(N1275="snížená",J1275,0)</f>
        <v>0</v>
      </c>
      <c r="BG1275" s="233">
        <f>IF(N1275="zákl. přenesená",J1275,0)</f>
        <v>0</v>
      </c>
      <c r="BH1275" s="233">
        <f>IF(N1275="sníž. přenesená",J1275,0)</f>
        <v>0</v>
      </c>
      <c r="BI1275" s="233">
        <f>IF(N1275="nulová",J1275,0)</f>
        <v>0</v>
      </c>
      <c r="BJ1275" s="17" t="s">
        <v>153</v>
      </c>
      <c r="BK1275" s="233">
        <f>ROUND(I1275*H1275,2)</f>
        <v>0</v>
      </c>
      <c r="BL1275" s="17" t="s">
        <v>198</v>
      </c>
      <c r="BM1275" s="232" t="s">
        <v>1635</v>
      </c>
    </row>
    <row r="1276" s="2" customFormat="1">
      <c r="A1276" s="38"/>
      <c r="B1276" s="39"/>
      <c r="C1276" s="40"/>
      <c r="D1276" s="234" t="s">
        <v>154</v>
      </c>
      <c r="E1276" s="40"/>
      <c r="F1276" s="235" t="s">
        <v>1634</v>
      </c>
      <c r="G1276" s="40"/>
      <c r="H1276" s="40"/>
      <c r="I1276" s="236"/>
      <c r="J1276" s="40"/>
      <c r="K1276" s="40"/>
      <c r="L1276" s="44"/>
      <c r="M1276" s="237"/>
      <c r="N1276" s="238"/>
      <c r="O1276" s="92"/>
      <c r="P1276" s="92"/>
      <c r="Q1276" s="92"/>
      <c r="R1276" s="92"/>
      <c r="S1276" s="92"/>
      <c r="T1276" s="93"/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T1276" s="17" t="s">
        <v>154</v>
      </c>
      <c r="AU1276" s="17" t="s">
        <v>83</v>
      </c>
    </row>
    <row r="1277" s="13" customFormat="1">
      <c r="A1277" s="13"/>
      <c r="B1277" s="239"/>
      <c r="C1277" s="240"/>
      <c r="D1277" s="234" t="s">
        <v>155</v>
      </c>
      <c r="E1277" s="241" t="s">
        <v>1</v>
      </c>
      <c r="F1277" s="242" t="s">
        <v>1636</v>
      </c>
      <c r="G1277" s="240"/>
      <c r="H1277" s="243">
        <v>0.39000000000000001</v>
      </c>
      <c r="I1277" s="244"/>
      <c r="J1277" s="240"/>
      <c r="K1277" s="240"/>
      <c r="L1277" s="245"/>
      <c r="M1277" s="246"/>
      <c r="N1277" s="247"/>
      <c r="O1277" s="247"/>
      <c r="P1277" s="247"/>
      <c r="Q1277" s="247"/>
      <c r="R1277" s="247"/>
      <c r="S1277" s="247"/>
      <c r="T1277" s="24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9" t="s">
        <v>155</v>
      </c>
      <c r="AU1277" s="249" t="s">
        <v>83</v>
      </c>
      <c r="AV1277" s="13" t="s">
        <v>83</v>
      </c>
      <c r="AW1277" s="13" t="s">
        <v>30</v>
      </c>
      <c r="AX1277" s="13" t="s">
        <v>73</v>
      </c>
      <c r="AY1277" s="249" t="s">
        <v>147</v>
      </c>
    </row>
    <row r="1278" s="15" customFormat="1">
      <c r="A1278" s="15"/>
      <c r="B1278" s="260"/>
      <c r="C1278" s="261"/>
      <c r="D1278" s="234" t="s">
        <v>155</v>
      </c>
      <c r="E1278" s="262" t="s">
        <v>1</v>
      </c>
      <c r="F1278" s="263" t="s">
        <v>163</v>
      </c>
      <c r="G1278" s="261"/>
      <c r="H1278" s="264">
        <v>0.39000000000000001</v>
      </c>
      <c r="I1278" s="265"/>
      <c r="J1278" s="261"/>
      <c r="K1278" s="261"/>
      <c r="L1278" s="266"/>
      <c r="M1278" s="267"/>
      <c r="N1278" s="268"/>
      <c r="O1278" s="268"/>
      <c r="P1278" s="268"/>
      <c r="Q1278" s="268"/>
      <c r="R1278" s="268"/>
      <c r="S1278" s="268"/>
      <c r="T1278" s="269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70" t="s">
        <v>155</v>
      </c>
      <c r="AU1278" s="270" t="s">
        <v>83</v>
      </c>
      <c r="AV1278" s="15" t="s">
        <v>153</v>
      </c>
      <c r="AW1278" s="15" t="s">
        <v>30</v>
      </c>
      <c r="AX1278" s="15" t="s">
        <v>81</v>
      </c>
      <c r="AY1278" s="270" t="s">
        <v>147</v>
      </c>
    </row>
    <row r="1279" s="2" customFormat="1" ht="16.5" customHeight="1">
      <c r="A1279" s="38"/>
      <c r="B1279" s="39"/>
      <c r="C1279" s="220" t="s">
        <v>898</v>
      </c>
      <c r="D1279" s="220" t="s">
        <v>149</v>
      </c>
      <c r="E1279" s="221" t="s">
        <v>1637</v>
      </c>
      <c r="F1279" s="222" t="s">
        <v>1638</v>
      </c>
      <c r="G1279" s="223" t="s">
        <v>152</v>
      </c>
      <c r="H1279" s="224">
        <v>45.719999999999999</v>
      </c>
      <c r="I1279" s="225"/>
      <c r="J1279" s="226">
        <f>ROUND(I1279*H1279,2)</f>
        <v>0</v>
      </c>
      <c r="K1279" s="227"/>
      <c r="L1279" s="44"/>
      <c r="M1279" s="228" t="s">
        <v>1</v>
      </c>
      <c r="N1279" s="229" t="s">
        <v>40</v>
      </c>
      <c r="O1279" s="92"/>
      <c r="P1279" s="230">
        <f>O1279*H1279</f>
        <v>0</v>
      </c>
      <c r="Q1279" s="230">
        <v>0</v>
      </c>
      <c r="R1279" s="230">
        <f>Q1279*H1279</f>
        <v>0</v>
      </c>
      <c r="S1279" s="230">
        <v>0.0025999999999999999</v>
      </c>
      <c r="T1279" s="231">
        <f>S1279*H1279</f>
        <v>0.11887199999999999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32" t="s">
        <v>198</v>
      </c>
      <c r="AT1279" s="232" t="s">
        <v>149</v>
      </c>
      <c r="AU1279" s="232" t="s">
        <v>83</v>
      </c>
      <c r="AY1279" s="17" t="s">
        <v>147</v>
      </c>
      <c r="BE1279" s="233">
        <f>IF(N1279="základní",J1279,0)</f>
        <v>0</v>
      </c>
      <c r="BF1279" s="233">
        <f>IF(N1279="snížená",J1279,0)</f>
        <v>0</v>
      </c>
      <c r="BG1279" s="233">
        <f>IF(N1279="zákl. přenesená",J1279,0)</f>
        <v>0</v>
      </c>
      <c r="BH1279" s="233">
        <f>IF(N1279="sníž. přenesená",J1279,0)</f>
        <v>0</v>
      </c>
      <c r="BI1279" s="233">
        <f>IF(N1279="nulová",J1279,0)</f>
        <v>0</v>
      </c>
      <c r="BJ1279" s="17" t="s">
        <v>153</v>
      </c>
      <c r="BK1279" s="233">
        <f>ROUND(I1279*H1279,2)</f>
        <v>0</v>
      </c>
      <c r="BL1279" s="17" t="s">
        <v>198</v>
      </c>
      <c r="BM1279" s="232" t="s">
        <v>1639</v>
      </c>
    </row>
    <row r="1280" s="2" customFormat="1">
      <c r="A1280" s="38"/>
      <c r="B1280" s="39"/>
      <c r="C1280" s="40"/>
      <c r="D1280" s="234" t="s">
        <v>154</v>
      </c>
      <c r="E1280" s="40"/>
      <c r="F1280" s="235" t="s">
        <v>1638</v>
      </c>
      <c r="G1280" s="40"/>
      <c r="H1280" s="40"/>
      <c r="I1280" s="236"/>
      <c r="J1280" s="40"/>
      <c r="K1280" s="40"/>
      <c r="L1280" s="44"/>
      <c r="M1280" s="237"/>
      <c r="N1280" s="238"/>
      <c r="O1280" s="92"/>
      <c r="P1280" s="92"/>
      <c r="Q1280" s="92"/>
      <c r="R1280" s="92"/>
      <c r="S1280" s="92"/>
      <c r="T1280" s="93"/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T1280" s="17" t="s">
        <v>154</v>
      </c>
      <c r="AU1280" s="17" t="s">
        <v>83</v>
      </c>
    </row>
    <row r="1281" s="13" customFormat="1">
      <c r="A1281" s="13"/>
      <c r="B1281" s="239"/>
      <c r="C1281" s="240"/>
      <c r="D1281" s="234" t="s">
        <v>155</v>
      </c>
      <c r="E1281" s="241" t="s">
        <v>1</v>
      </c>
      <c r="F1281" s="242" t="s">
        <v>1627</v>
      </c>
      <c r="G1281" s="240"/>
      <c r="H1281" s="243">
        <v>45.719999999999999</v>
      </c>
      <c r="I1281" s="244"/>
      <c r="J1281" s="240"/>
      <c r="K1281" s="240"/>
      <c r="L1281" s="245"/>
      <c r="M1281" s="246"/>
      <c r="N1281" s="247"/>
      <c r="O1281" s="247"/>
      <c r="P1281" s="247"/>
      <c r="Q1281" s="247"/>
      <c r="R1281" s="247"/>
      <c r="S1281" s="247"/>
      <c r="T1281" s="24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9" t="s">
        <v>155</v>
      </c>
      <c r="AU1281" s="249" t="s">
        <v>83</v>
      </c>
      <c r="AV1281" s="13" t="s">
        <v>83</v>
      </c>
      <c r="AW1281" s="13" t="s">
        <v>30</v>
      </c>
      <c r="AX1281" s="13" t="s">
        <v>73</v>
      </c>
      <c r="AY1281" s="249" t="s">
        <v>147</v>
      </c>
    </row>
    <row r="1282" s="15" customFormat="1">
      <c r="A1282" s="15"/>
      <c r="B1282" s="260"/>
      <c r="C1282" s="261"/>
      <c r="D1282" s="234" t="s">
        <v>155</v>
      </c>
      <c r="E1282" s="262" t="s">
        <v>1</v>
      </c>
      <c r="F1282" s="263" t="s">
        <v>163</v>
      </c>
      <c r="G1282" s="261"/>
      <c r="H1282" s="264">
        <v>45.719999999999999</v>
      </c>
      <c r="I1282" s="265"/>
      <c r="J1282" s="261"/>
      <c r="K1282" s="261"/>
      <c r="L1282" s="266"/>
      <c r="M1282" s="267"/>
      <c r="N1282" s="268"/>
      <c r="O1282" s="268"/>
      <c r="P1282" s="268"/>
      <c r="Q1282" s="268"/>
      <c r="R1282" s="268"/>
      <c r="S1282" s="268"/>
      <c r="T1282" s="269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70" t="s">
        <v>155</v>
      </c>
      <c r="AU1282" s="270" t="s">
        <v>83</v>
      </c>
      <c r="AV1282" s="15" t="s">
        <v>153</v>
      </c>
      <c r="AW1282" s="15" t="s">
        <v>30</v>
      </c>
      <c r="AX1282" s="15" t="s">
        <v>81</v>
      </c>
      <c r="AY1282" s="270" t="s">
        <v>147</v>
      </c>
    </row>
    <row r="1283" s="2" customFormat="1" ht="16.5" customHeight="1">
      <c r="A1283" s="38"/>
      <c r="B1283" s="39"/>
      <c r="C1283" s="220" t="s">
        <v>1640</v>
      </c>
      <c r="D1283" s="220" t="s">
        <v>149</v>
      </c>
      <c r="E1283" s="221" t="s">
        <v>1641</v>
      </c>
      <c r="F1283" s="222" t="s">
        <v>1642</v>
      </c>
      <c r="G1283" s="223" t="s">
        <v>152</v>
      </c>
      <c r="H1283" s="224">
        <v>9.3000000000000007</v>
      </c>
      <c r="I1283" s="225"/>
      <c r="J1283" s="226">
        <f>ROUND(I1283*H1283,2)</f>
        <v>0</v>
      </c>
      <c r="K1283" s="227"/>
      <c r="L1283" s="44"/>
      <c r="M1283" s="228" t="s">
        <v>1</v>
      </c>
      <c r="N1283" s="229" t="s">
        <v>40</v>
      </c>
      <c r="O1283" s="92"/>
      <c r="P1283" s="230">
        <f>O1283*H1283</f>
        <v>0</v>
      </c>
      <c r="Q1283" s="230">
        <v>0</v>
      </c>
      <c r="R1283" s="230">
        <f>Q1283*H1283</f>
        <v>0</v>
      </c>
      <c r="S1283" s="230">
        <v>0.0039399999999999999</v>
      </c>
      <c r="T1283" s="231">
        <f>S1283*H1283</f>
        <v>0.036642000000000001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32" t="s">
        <v>198</v>
      </c>
      <c r="AT1283" s="232" t="s">
        <v>149</v>
      </c>
      <c r="AU1283" s="232" t="s">
        <v>83</v>
      </c>
      <c r="AY1283" s="17" t="s">
        <v>147</v>
      </c>
      <c r="BE1283" s="233">
        <f>IF(N1283="základní",J1283,0)</f>
        <v>0</v>
      </c>
      <c r="BF1283" s="233">
        <f>IF(N1283="snížená",J1283,0)</f>
        <v>0</v>
      </c>
      <c r="BG1283" s="233">
        <f>IF(N1283="zákl. přenesená",J1283,0)</f>
        <v>0</v>
      </c>
      <c r="BH1283" s="233">
        <f>IF(N1283="sníž. přenesená",J1283,0)</f>
        <v>0</v>
      </c>
      <c r="BI1283" s="233">
        <f>IF(N1283="nulová",J1283,0)</f>
        <v>0</v>
      </c>
      <c r="BJ1283" s="17" t="s">
        <v>153</v>
      </c>
      <c r="BK1283" s="233">
        <f>ROUND(I1283*H1283,2)</f>
        <v>0</v>
      </c>
      <c r="BL1283" s="17" t="s">
        <v>198</v>
      </c>
      <c r="BM1283" s="232" t="s">
        <v>1643</v>
      </c>
    </row>
    <row r="1284" s="2" customFormat="1">
      <c r="A1284" s="38"/>
      <c r="B1284" s="39"/>
      <c r="C1284" s="40"/>
      <c r="D1284" s="234" t="s">
        <v>154</v>
      </c>
      <c r="E1284" s="40"/>
      <c r="F1284" s="235" t="s">
        <v>1642</v>
      </c>
      <c r="G1284" s="40"/>
      <c r="H1284" s="40"/>
      <c r="I1284" s="236"/>
      <c r="J1284" s="40"/>
      <c r="K1284" s="40"/>
      <c r="L1284" s="44"/>
      <c r="M1284" s="237"/>
      <c r="N1284" s="238"/>
      <c r="O1284" s="92"/>
      <c r="P1284" s="92"/>
      <c r="Q1284" s="92"/>
      <c r="R1284" s="92"/>
      <c r="S1284" s="92"/>
      <c r="T1284" s="93"/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T1284" s="17" t="s">
        <v>154</v>
      </c>
      <c r="AU1284" s="17" t="s">
        <v>83</v>
      </c>
    </row>
    <row r="1285" s="13" customFormat="1">
      <c r="A1285" s="13"/>
      <c r="B1285" s="239"/>
      <c r="C1285" s="240"/>
      <c r="D1285" s="234" t="s">
        <v>155</v>
      </c>
      <c r="E1285" s="241" t="s">
        <v>1</v>
      </c>
      <c r="F1285" s="242" t="s">
        <v>1644</v>
      </c>
      <c r="G1285" s="240"/>
      <c r="H1285" s="243">
        <v>9.3000000000000007</v>
      </c>
      <c r="I1285" s="244"/>
      <c r="J1285" s="240"/>
      <c r="K1285" s="240"/>
      <c r="L1285" s="245"/>
      <c r="M1285" s="246"/>
      <c r="N1285" s="247"/>
      <c r="O1285" s="247"/>
      <c r="P1285" s="247"/>
      <c r="Q1285" s="247"/>
      <c r="R1285" s="247"/>
      <c r="S1285" s="247"/>
      <c r="T1285" s="24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9" t="s">
        <v>155</v>
      </c>
      <c r="AU1285" s="249" t="s">
        <v>83</v>
      </c>
      <c r="AV1285" s="13" t="s">
        <v>83</v>
      </c>
      <c r="AW1285" s="13" t="s">
        <v>30</v>
      </c>
      <c r="AX1285" s="13" t="s">
        <v>73</v>
      </c>
      <c r="AY1285" s="249" t="s">
        <v>147</v>
      </c>
    </row>
    <row r="1286" s="15" customFormat="1">
      <c r="A1286" s="15"/>
      <c r="B1286" s="260"/>
      <c r="C1286" s="261"/>
      <c r="D1286" s="234" t="s">
        <v>155</v>
      </c>
      <c r="E1286" s="262" t="s">
        <v>1</v>
      </c>
      <c r="F1286" s="263" t="s">
        <v>163</v>
      </c>
      <c r="G1286" s="261"/>
      <c r="H1286" s="264">
        <v>9.3000000000000007</v>
      </c>
      <c r="I1286" s="265"/>
      <c r="J1286" s="261"/>
      <c r="K1286" s="261"/>
      <c r="L1286" s="266"/>
      <c r="M1286" s="267"/>
      <c r="N1286" s="268"/>
      <c r="O1286" s="268"/>
      <c r="P1286" s="268"/>
      <c r="Q1286" s="268"/>
      <c r="R1286" s="268"/>
      <c r="S1286" s="268"/>
      <c r="T1286" s="269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70" t="s">
        <v>155</v>
      </c>
      <c r="AU1286" s="270" t="s">
        <v>83</v>
      </c>
      <c r="AV1286" s="15" t="s">
        <v>153</v>
      </c>
      <c r="AW1286" s="15" t="s">
        <v>30</v>
      </c>
      <c r="AX1286" s="15" t="s">
        <v>81</v>
      </c>
      <c r="AY1286" s="270" t="s">
        <v>147</v>
      </c>
    </row>
    <row r="1287" s="2" customFormat="1" ht="24.15" customHeight="1">
      <c r="A1287" s="38"/>
      <c r="B1287" s="39"/>
      <c r="C1287" s="220" t="s">
        <v>903</v>
      </c>
      <c r="D1287" s="220" t="s">
        <v>149</v>
      </c>
      <c r="E1287" s="221" t="s">
        <v>1645</v>
      </c>
      <c r="F1287" s="222" t="s">
        <v>1646</v>
      </c>
      <c r="G1287" s="223" t="s">
        <v>223</v>
      </c>
      <c r="H1287" s="224">
        <v>130</v>
      </c>
      <c r="I1287" s="225"/>
      <c r="J1287" s="226">
        <f>ROUND(I1287*H1287,2)</f>
        <v>0</v>
      </c>
      <c r="K1287" s="227"/>
      <c r="L1287" s="44"/>
      <c r="M1287" s="228" t="s">
        <v>1</v>
      </c>
      <c r="N1287" s="229" t="s">
        <v>40</v>
      </c>
      <c r="O1287" s="92"/>
      <c r="P1287" s="230">
        <f>O1287*H1287</f>
        <v>0</v>
      </c>
      <c r="Q1287" s="230">
        <v>0.0066</v>
      </c>
      <c r="R1287" s="230">
        <f>Q1287*H1287</f>
        <v>0.85799999999999998</v>
      </c>
      <c r="S1287" s="230">
        <v>0</v>
      </c>
      <c r="T1287" s="231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32" t="s">
        <v>198</v>
      </c>
      <c r="AT1287" s="232" t="s">
        <v>149</v>
      </c>
      <c r="AU1287" s="232" t="s">
        <v>83</v>
      </c>
      <c r="AY1287" s="17" t="s">
        <v>147</v>
      </c>
      <c r="BE1287" s="233">
        <f>IF(N1287="základní",J1287,0)</f>
        <v>0</v>
      </c>
      <c r="BF1287" s="233">
        <f>IF(N1287="snížená",J1287,0)</f>
        <v>0</v>
      </c>
      <c r="BG1287" s="233">
        <f>IF(N1287="zákl. přenesená",J1287,0)</f>
        <v>0</v>
      </c>
      <c r="BH1287" s="233">
        <f>IF(N1287="sníž. přenesená",J1287,0)</f>
        <v>0</v>
      </c>
      <c r="BI1287" s="233">
        <f>IF(N1287="nulová",J1287,0)</f>
        <v>0</v>
      </c>
      <c r="BJ1287" s="17" t="s">
        <v>153</v>
      </c>
      <c r="BK1287" s="233">
        <f>ROUND(I1287*H1287,2)</f>
        <v>0</v>
      </c>
      <c r="BL1287" s="17" t="s">
        <v>198</v>
      </c>
      <c r="BM1287" s="232" t="s">
        <v>1647</v>
      </c>
    </row>
    <row r="1288" s="2" customFormat="1">
      <c r="A1288" s="38"/>
      <c r="B1288" s="39"/>
      <c r="C1288" s="40"/>
      <c r="D1288" s="234" t="s">
        <v>154</v>
      </c>
      <c r="E1288" s="40"/>
      <c r="F1288" s="235" t="s">
        <v>1646</v>
      </c>
      <c r="G1288" s="40"/>
      <c r="H1288" s="40"/>
      <c r="I1288" s="236"/>
      <c r="J1288" s="40"/>
      <c r="K1288" s="40"/>
      <c r="L1288" s="44"/>
      <c r="M1288" s="237"/>
      <c r="N1288" s="238"/>
      <c r="O1288" s="92"/>
      <c r="P1288" s="92"/>
      <c r="Q1288" s="92"/>
      <c r="R1288" s="92"/>
      <c r="S1288" s="92"/>
      <c r="T1288" s="93"/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T1288" s="17" t="s">
        <v>154</v>
      </c>
      <c r="AU1288" s="17" t="s">
        <v>83</v>
      </c>
    </row>
    <row r="1289" s="2" customFormat="1" ht="24.15" customHeight="1">
      <c r="A1289" s="38"/>
      <c r="B1289" s="39"/>
      <c r="C1289" s="220" t="s">
        <v>1648</v>
      </c>
      <c r="D1289" s="220" t="s">
        <v>149</v>
      </c>
      <c r="E1289" s="221" t="s">
        <v>1649</v>
      </c>
      <c r="F1289" s="222" t="s">
        <v>1650</v>
      </c>
      <c r="G1289" s="223" t="s">
        <v>152</v>
      </c>
      <c r="H1289" s="224">
        <v>9</v>
      </c>
      <c r="I1289" s="225"/>
      <c r="J1289" s="226">
        <f>ROUND(I1289*H1289,2)</f>
        <v>0</v>
      </c>
      <c r="K1289" s="227"/>
      <c r="L1289" s="44"/>
      <c r="M1289" s="228" t="s">
        <v>1</v>
      </c>
      <c r="N1289" s="229" t="s">
        <v>40</v>
      </c>
      <c r="O1289" s="92"/>
      <c r="P1289" s="230">
        <f>O1289*H1289</f>
        <v>0</v>
      </c>
      <c r="Q1289" s="230">
        <v>0.00346</v>
      </c>
      <c r="R1289" s="230">
        <f>Q1289*H1289</f>
        <v>0.031140000000000001</v>
      </c>
      <c r="S1289" s="230">
        <v>0</v>
      </c>
      <c r="T1289" s="231">
        <f>S1289*H1289</f>
        <v>0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232" t="s">
        <v>198</v>
      </c>
      <c r="AT1289" s="232" t="s">
        <v>149</v>
      </c>
      <c r="AU1289" s="232" t="s">
        <v>83</v>
      </c>
      <c r="AY1289" s="17" t="s">
        <v>147</v>
      </c>
      <c r="BE1289" s="233">
        <f>IF(N1289="základní",J1289,0)</f>
        <v>0</v>
      </c>
      <c r="BF1289" s="233">
        <f>IF(N1289="snížená",J1289,0)</f>
        <v>0</v>
      </c>
      <c r="BG1289" s="233">
        <f>IF(N1289="zákl. přenesená",J1289,0)</f>
        <v>0</v>
      </c>
      <c r="BH1289" s="233">
        <f>IF(N1289="sníž. přenesená",J1289,0)</f>
        <v>0</v>
      </c>
      <c r="BI1289" s="233">
        <f>IF(N1289="nulová",J1289,0)</f>
        <v>0</v>
      </c>
      <c r="BJ1289" s="17" t="s">
        <v>153</v>
      </c>
      <c r="BK1289" s="233">
        <f>ROUND(I1289*H1289,2)</f>
        <v>0</v>
      </c>
      <c r="BL1289" s="17" t="s">
        <v>198</v>
      </c>
      <c r="BM1289" s="232" t="s">
        <v>1651</v>
      </c>
    </row>
    <row r="1290" s="2" customFormat="1">
      <c r="A1290" s="38"/>
      <c r="B1290" s="39"/>
      <c r="C1290" s="40"/>
      <c r="D1290" s="234" t="s">
        <v>154</v>
      </c>
      <c r="E1290" s="40"/>
      <c r="F1290" s="235" t="s">
        <v>1650</v>
      </c>
      <c r="G1290" s="40"/>
      <c r="H1290" s="40"/>
      <c r="I1290" s="236"/>
      <c r="J1290" s="40"/>
      <c r="K1290" s="40"/>
      <c r="L1290" s="44"/>
      <c r="M1290" s="237"/>
      <c r="N1290" s="238"/>
      <c r="O1290" s="92"/>
      <c r="P1290" s="92"/>
      <c r="Q1290" s="92"/>
      <c r="R1290" s="92"/>
      <c r="S1290" s="92"/>
      <c r="T1290" s="93"/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T1290" s="17" t="s">
        <v>154</v>
      </c>
      <c r="AU1290" s="17" t="s">
        <v>83</v>
      </c>
    </row>
    <row r="1291" s="2" customFormat="1" ht="24.15" customHeight="1">
      <c r="A1291" s="38"/>
      <c r="B1291" s="39"/>
      <c r="C1291" s="220" t="s">
        <v>908</v>
      </c>
      <c r="D1291" s="220" t="s">
        <v>149</v>
      </c>
      <c r="E1291" s="221" t="s">
        <v>1652</v>
      </c>
      <c r="F1291" s="222" t="s">
        <v>1653</v>
      </c>
      <c r="G1291" s="223" t="s">
        <v>152</v>
      </c>
      <c r="H1291" s="224">
        <v>20</v>
      </c>
      <c r="I1291" s="225"/>
      <c r="J1291" s="226">
        <f>ROUND(I1291*H1291,2)</f>
        <v>0</v>
      </c>
      <c r="K1291" s="227"/>
      <c r="L1291" s="44"/>
      <c r="M1291" s="228" t="s">
        <v>1</v>
      </c>
      <c r="N1291" s="229" t="s">
        <v>40</v>
      </c>
      <c r="O1291" s="92"/>
      <c r="P1291" s="230">
        <f>O1291*H1291</f>
        <v>0</v>
      </c>
      <c r="Q1291" s="230">
        <v>0.0040600000000000002</v>
      </c>
      <c r="R1291" s="230">
        <f>Q1291*H1291</f>
        <v>0.081200000000000008</v>
      </c>
      <c r="S1291" s="230">
        <v>0</v>
      </c>
      <c r="T1291" s="231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32" t="s">
        <v>198</v>
      </c>
      <c r="AT1291" s="232" t="s">
        <v>149</v>
      </c>
      <c r="AU1291" s="232" t="s">
        <v>83</v>
      </c>
      <c r="AY1291" s="17" t="s">
        <v>147</v>
      </c>
      <c r="BE1291" s="233">
        <f>IF(N1291="základní",J1291,0)</f>
        <v>0</v>
      </c>
      <c r="BF1291" s="233">
        <f>IF(N1291="snížená",J1291,0)</f>
        <v>0</v>
      </c>
      <c r="BG1291" s="233">
        <f>IF(N1291="zákl. přenesená",J1291,0)</f>
        <v>0</v>
      </c>
      <c r="BH1291" s="233">
        <f>IF(N1291="sníž. přenesená",J1291,0)</f>
        <v>0</v>
      </c>
      <c r="BI1291" s="233">
        <f>IF(N1291="nulová",J1291,0)</f>
        <v>0</v>
      </c>
      <c r="BJ1291" s="17" t="s">
        <v>153</v>
      </c>
      <c r="BK1291" s="233">
        <f>ROUND(I1291*H1291,2)</f>
        <v>0</v>
      </c>
      <c r="BL1291" s="17" t="s">
        <v>198</v>
      </c>
      <c r="BM1291" s="232" t="s">
        <v>1654</v>
      </c>
    </row>
    <row r="1292" s="2" customFormat="1">
      <c r="A1292" s="38"/>
      <c r="B1292" s="39"/>
      <c r="C1292" s="40"/>
      <c r="D1292" s="234" t="s">
        <v>154</v>
      </c>
      <c r="E1292" s="40"/>
      <c r="F1292" s="235" t="s">
        <v>1653</v>
      </c>
      <c r="G1292" s="40"/>
      <c r="H1292" s="40"/>
      <c r="I1292" s="236"/>
      <c r="J1292" s="40"/>
      <c r="K1292" s="40"/>
      <c r="L1292" s="44"/>
      <c r="M1292" s="237"/>
      <c r="N1292" s="238"/>
      <c r="O1292" s="92"/>
      <c r="P1292" s="92"/>
      <c r="Q1292" s="92"/>
      <c r="R1292" s="92"/>
      <c r="S1292" s="92"/>
      <c r="T1292" s="93"/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T1292" s="17" t="s">
        <v>154</v>
      </c>
      <c r="AU1292" s="17" t="s">
        <v>83</v>
      </c>
    </row>
    <row r="1293" s="13" customFormat="1">
      <c r="A1293" s="13"/>
      <c r="B1293" s="239"/>
      <c r="C1293" s="240"/>
      <c r="D1293" s="234" t="s">
        <v>155</v>
      </c>
      <c r="E1293" s="241" t="s">
        <v>1</v>
      </c>
      <c r="F1293" s="242" t="s">
        <v>1655</v>
      </c>
      <c r="G1293" s="240"/>
      <c r="H1293" s="243">
        <v>20</v>
      </c>
      <c r="I1293" s="244"/>
      <c r="J1293" s="240"/>
      <c r="K1293" s="240"/>
      <c r="L1293" s="245"/>
      <c r="M1293" s="246"/>
      <c r="N1293" s="247"/>
      <c r="O1293" s="247"/>
      <c r="P1293" s="247"/>
      <c r="Q1293" s="247"/>
      <c r="R1293" s="247"/>
      <c r="S1293" s="247"/>
      <c r="T1293" s="248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9" t="s">
        <v>155</v>
      </c>
      <c r="AU1293" s="249" t="s">
        <v>83</v>
      </c>
      <c r="AV1293" s="13" t="s">
        <v>83</v>
      </c>
      <c r="AW1293" s="13" t="s">
        <v>30</v>
      </c>
      <c r="AX1293" s="13" t="s">
        <v>73</v>
      </c>
      <c r="AY1293" s="249" t="s">
        <v>147</v>
      </c>
    </row>
    <row r="1294" s="15" customFormat="1">
      <c r="A1294" s="15"/>
      <c r="B1294" s="260"/>
      <c r="C1294" s="261"/>
      <c r="D1294" s="234" t="s">
        <v>155</v>
      </c>
      <c r="E1294" s="262" t="s">
        <v>1</v>
      </c>
      <c r="F1294" s="263" t="s">
        <v>163</v>
      </c>
      <c r="G1294" s="261"/>
      <c r="H1294" s="264">
        <v>20</v>
      </c>
      <c r="I1294" s="265"/>
      <c r="J1294" s="261"/>
      <c r="K1294" s="261"/>
      <c r="L1294" s="266"/>
      <c r="M1294" s="267"/>
      <c r="N1294" s="268"/>
      <c r="O1294" s="268"/>
      <c r="P1294" s="268"/>
      <c r="Q1294" s="268"/>
      <c r="R1294" s="268"/>
      <c r="S1294" s="268"/>
      <c r="T1294" s="269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70" t="s">
        <v>155</v>
      </c>
      <c r="AU1294" s="270" t="s">
        <v>83</v>
      </c>
      <c r="AV1294" s="15" t="s">
        <v>153</v>
      </c>
      <c r="AW1294" s="15" t="s">
        <v>30</v>
      </c>
      <c r="AX1294" s="15" t="s">
        <v>81</v>
      </c>
      <c r="AY1294" s="270" t="s">
        <v>147</v>
      </c>
    </row>
    <row r="1295" s="2" customFormat="1" ht="24.15" customHeight="1">
      <c r="A1295" s="38"/>
      <c r="B1295" s="39"/>
      <c r="C1295" s="220" t="s">
        <v>1656</v>
      </c>
      <c r="D1295" s="220" t="s">
        <v>149</v>
      </c>
      <c r="E1295" s="221" t="s">
        <v>1657</v>
      </c>
      <c r="F1295" s="222" t="s">
        <v>1658</v>
      </c>
      <c r="G1295" s="223" t="s">
        <v>152</v>
      </c>
      <c r="H1295" s="224">
        <v>45.719999999999999</v>
      </c>
      <c r="I1295" s="225"/>
      <c r="J1295" s="226">
        <f>ROUND(I1295*H1295,2)</f>
        <v>0</v>
      </c>
      <c r="K1295" s="227"/>
      <c r="L1295" s="44"/>
      <c r="M1295" s="228" t="s">
        <v>1</v>
      </c>
      <c r="N1295" s="229" t="s">
        <v>40</v>
      </c>
      <c r="O1295" s="92"/>
      <c r="P1295" s="230">
        <f>O1295*H1295</f>
        <v>0</v>
      </c>
      <c r="Q1295" s="230">
        <v>0.00297</v>
      </c>
      <c r="R1295" s="230">
        <f>Q1295*H1295</f>
        <v>0.1357884</v>
      </c>
      <c r="S1295" s="230">
        <v>0</v>
      </c>
      <c r="T1295" s="231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32" t="s">
        <v>198</v>
      </c>
      <c r="AT1295" s="232" t="s">
        <v>149</v>
      </c>
      <c r="AU1295" s="232" t="s">
        <v>83</v>
      </c>
      <c r="AY1295" s="17" t="s">
        <v>147</v>
      </c>
      <c r="BE1295" s="233">
        <f>IF(N1295="základní",J1295,0)</f>
        <v>0</v>
      </c>
      <c r="BF1295" s="233">
        <f>IF(N1295="snížená",J1295,0)</f>
        <v>0</v>
      </c>
      <c r="BG1295" s="233">
        <f>IF(N1295="zákl. přenesená",J1295,0)</f>
        <v>0</v>
      </c>
      <c r="BH1295" s="233">
        <f>IF(N1295="sníž. přenesená",J1295,0)</f>
        <v>0</v>
      </c>
      <c r="BI1295" s="233">
        <f>IF(N1295="nulová",J1295,0)</f>
        <v>0</v>
      </c>
      <c r="BJ1295" s="17" t="s">
        <v>153</v>
      </c>
      <c r="BK1295" s="233">
        <f>ROUND(I1295*H1295,2)</f>
        <v>0</v>
      </c>
      <c r="BL1295" s="17" t="s">
        <v>198</v>
      </c>
      <c r="BM1295" s="232" t="s">
        <v>1073</v>
      </c>
    </row>
    <row r="1296" s="2" customFormat="1">
      <c r="A1296" s="38"/>
      <c r="B1296" s="39"/>
      <c r="C1296" s="40"/>
      <c r="D1296" s="234" t="s">
        <v>154</v>
      </c>
      <c r="E1296" s="40"/>
      <c r="F1296" s="235" t="s">
        <v>1658</v>
      </c>
      <c r="G1296" s="40"/>
      <c r="H1296" s="40"/>
      <c r="I1296" s="236"/>
      <c r="J1296" s="40"/>
      <c r="K1296" s="40"/>
      <c r="L1296" s="44"/>
      <c r="M1296" s="237"/>
      <c r="N1296" s="238"/>
      <c r="O1296" s="92"/>
      <c r="P1296" s="92"/>
      <c r="Q1296" s="92"/>
      <c r="R1296" s="92"/>
      <c r="S1296" s="92"/>
      <c r="T1296" s="93"/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T1296" s="17" t="s">
        <v>154</v>
      </c>
      <c r="AU1296" s="17" t="s">
        <v>83</v>
      </c>
    </row>
    <row r="1297" s="13" customFormat="1">
      <c r="A1297" s="13"/>
      <c r="B1297" s="239"/>
      <c r="C1297" s="240"/>
      <c r="D1297" s="234" t="s">
        <v>155</v>
      </c>
      <c r="E1297" s="241" t="s">
        <v>1</v>
      </c>
      <c r="F1297" s="242" t="s">
        <v>1627</v>
      </c>
      <c r="G1297" s="240"/>
      <c r="H1297" s="243">
        <v>45.719999999999999</v>
      </c>
      <c r="I1297" s="244"/>
      <c r="J1297" s="240"/>
      <c r="K1297" s="240"/>
      <c r="L1297" s="245"/>
      <c r="M1297" s="246"/>
      <c r="N1297" s="247"/>
      <c r="O1297" s="247"/>
      <c r="P1297" s="247"/>
      <c r="Q1297" s="247"/>
      <c r="R1297" s="247"/>
      <c r="S1297" s="247"/>
      <c r="T1297" s="24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9" t="s">
        <v>155</v>
      </c>
      <c r="AU1297" s="249" t="s">
        <v>83</v>
      </c>
      <c r="AV1297" s="13" t="s">
        <v>83</v>
      </c>
      <c r="AW1297" s="13" t="s">
        <v>30</v>
      </c>
      <c r="AX1297" s="13" t="s">
        <v>73</v>
      </c>
      <c r="AY1297" s="249" t="s">
        <v>147</v>
      </c>
    </row>
    <row r="1298" s="15" customFormat="1">
      <c r="A1298" s="15"/>
      <c r="B1298" s="260"/>
      <c r="C1298" s="261"/>
      <c r="D1298" s="234" t="s">
        <v>155</v>
      </c>
      <c r="E1298" s="262" t="s">
        <v>1</v>
      </c>
      <c r="F1298" s="263" t="s">
        <v>163</v>
      </c>
      <c r="G1298" s="261"/>
      <c r="H1298" s="264">
        <v>45.719999999999999</v>
      </c>
      <c r="I1298" s="265"/>
      <c r="J1298" s="261"/>
      <c r="K1298" s="261"/>
      <c r="L1298" s="266"/>
      <c r="M1298" s="267"/>
      <c r="N1298" s="268"/>
      <c r="O1298" s="268"/>
      <c r="P1298" s="268"/>
      <c r="Q1298" s="268"/>
      <c r="R1298" s="268"/>
      <c r="S1298" s="268"/>
      <c r="T1298" s="269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70" t="s">
        <v>155</v>
      </c>
      <c r="AU1298" s="270" t="s">
        <v>83</v>
      </c>
      <c r="AV1298" s="15" t="s">
        <v>153</v>
      </c>
      <c r="AW1298" s="15" t="s">
        <v>30</v>
      </c>
      <c r="AX1298" s="15" t="s">
        <v>81</v>
      </c>
      <c r="AY1298" s="270" t="s">
        <v>147</v>
      </c>
    </row>
    <row r="1299" s="2" customFormat="1" ht="24.15" customHeight="1">
      <c r="A1299" s="38"/>
      <c r="B1299" s="39"/>
      <c r="C1299" s="220" t="s">
        <v>914</v>
      </c>
      <c r="D1299" s="220" t="s">
        <v>149</v>
      </c>
      <c r="E1299" s="221" t="s">
        <v>1659</v>
      </c>
      <c r="F1299" s="222" t="s">
        <v>1660</v>
      </c>
      <c r="G1299" s="223" t="s">
        <v>298</v>
      </c>
      <c r="H1299" s="224">
        <v>1</v>
      </c>
      <c r="I1299" s="225"/>
      <c r="J1299" s="226">
        <f>ROUND(I1299*H1299,2)</f>
        <v>0</v>
      </c>
      <c r="K1299" s="227"/>
      <c r="L1299" s="44"/>
      <c r="M1299" s="228" t="s">
        <v>1</v>
      </c>
      <c r="N1299" s="229" t="s">
        <v>40</v>
      </c>
      <c r="O1299" s="92"/>
      <c r="P1299" s="230">
        <f>O1299*H1299</f>
        <v>0</v>
      </c>
      <c r="Q1299" s="230">
        <v>0.0036600000000000001</v>
      </c>
      <c r="R1299" s="230">
        <f>Q1299*H1299</f>
        <v>0.0036600000000000001</v>
      </c>
      <c r="S1299" s="230">
        <v>0</v>
      </c>
      <c r="T1299" s="231">
        <f>S1299*H1299</f>
        <v>0</v>
      </c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R1299" s="232" t="s">
        <v>198</v>
      </c>
      <c r="AT1299" s="232" t="s">
        <v>149</v>
      </c>
      <c r="AU1299" s="232" t="s">
        <v>83</v>
      </c>
      <c r="AY1299" s="17" t="s">
        <v>147</v>
      </c>
      <c r="BE1299" s="233">
        <f>IF(N1299="základní",J1299,0)</f>
        <v>0</v>
      </c>
      <c r="BF1299" s="233">
        <f>IF(N1299="snížená",J1299,0)</f>
        <v>0</v>
      </c>
      <c r="BG1299" s="233">
        <f>IF(N1299="zákl. přenesená",J1299,0)</f>
        <v>0</v>
      </c>
      <c r="BH1299" s="233">
        <f>IF(N1299="sníž. přenesená",J1299,0)</f>
        <v>0</v>
      </c>
      <c r="BI1299" s="233">
        <f>IF(N1299="nulová",J1299,0)</f>
        <v>0</v>
      </c>
      <c r="BJ1299" s="17" t="s">
        <v>153</v>
      </c>
      <c r="BK1299" s="233">
        <f>ROUND(I1299*H1299,2)</f>
        <v>0</v>
      </c>
      <c r="BL1299" s="17" t="s">
        <v>198</v>
      </c>
      <c r="BM1299" s="232" t="s">
        <v>1661</v>
      </c>
    </row>
    <row r="1300" s="2" customFormat="1">
      <c r="A1300" s="38"/>
      <c r="B1300" s="39"/>
      <c r="C1300" s="40"/>
      <c r="D1300" s="234" t="s">
        <v>154</v>
      </c>
      <c r="E1300" s="40"/>
      <c r="F1300" s="235" t="s">
        <v>1660</v>
      </c>
      <c r="G1300" s="40"/>
      <c r="H1300" s="40"/>
      <c r="I1300" s="236"/>
      <c r="J1300" s="40"/>
      <c r="K1300" s="40"/>
      <c r="L1300" s="44"/>
      <c r="M1300" s="237"/>
      <c r="N1300" s="238"/>
      <c r="O1300" s="92"/>
      <c r="P1300" s="92"/>
      <c r="Q1300" s="92"/>
      <c r="R1300" s="92"/>
      <c r="S1300" s="92"/>
      <c r="T1300" s="93"/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T1300" s="17" t="s">
        <v>154</v>
      </c>
      <c r="AU1300" s="17" t="s">
        <v>83</v>
      </c>
    </row>
    <row r="1301" s="2" customFormat="1" ht="24.15" customHeight="1">
      <c r="A1301" s="38"/>
      <c r="B1301" s="39"/>
      <c r="C1301" s="220" t="s">
        <v>1662</v>
      </c>
      <c r="D1301" s="220" t="s">
        <v>149</v>
      </c>
      <c r="E1301" s="221" t="s">
        <v>1663</v>
      </c>
      <c r="F1301" s="222" t="s">
        <v>1664</v>
      </c>
      <c r="G1301" s="223" t="s">
        <v>152</v>
      </c>
      <c r="H1301" s="224">
        <v>15</v>
      </c>
      <c r="I1301" s="225"/>
      <c r="J1301" s="226">
        <f>ROUND(I1301*H1301,2)</f>
        <v>0</v>
      </c>
      <c r="K1301" s="227"/>
      <c r="L1301" s="44"/>
      <c r="M1301" s="228" t="s">
        <v>1</v>
      </c>
      <c r="N1301" s="229" t="s">
        <v>40</v>
      </c>
      <c r="O1301" s="92"/>
      <c r="P1301" s="230">
        <f>O1301*H1301</f>
        <v>0</v>
      </c>
      <c r="Q1301" s="230">
        <v>0.00216</v>
      </c>
      <c r="R1301" s="230">
        <f>Q1301*H1301</f>
        <v>0.032399999999999998</v>
      </c>
      <c r="S1301" s="230">
        <v>0</v>
      </c>
      <c r="T1301" s="231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32" t="s">
        <v>198</v>
      </c>
      <c r="AT1301" s="232" t="s">
        <v>149</v>
      </c>
      <c r="AU1301" s="232" t="s">
        <v>83</v>
      </c>
      <c r="AY1301" s="17" t="s">
        <v>147</v>
      </c>
      <c r="BE1301" s="233">
        <f>IF(N1301="základní",J1301,0)</f>
        <v>0</v>
      </c>
      <c r="BF1301" s="233">
        <f>IF(N1301="snížená",J1301,0)</f>
        <v>0</v>
      </c>
      <c r="BG1301" s="233">
        <f>IF(N1301="zákl. přenesená",J1301,0)</f>
        <v>0</v>
      </c>
      <c r="BH1301" s="233">
        <f>IF(N1301="sníž. přenesená",J1301,0)</f>
        <v>0</v>
      </c>
      <c r="BI1301" s="233">
        <f>IF(N1301="nulová",J1301,0)</f>
        <v>0</v>
      </c>
      <c r="BJ1301" s="17" t="s">
        <v>153</v>
      </c>
      <c r="BK1301" s="233">
        <f>ROUND(I1301*H1301,2)</f>
        <v>0</v>
      </c>
      <c r="BL1301" s="17" t="s">
        <v>198</v>
      </c>
      <c r="BM1301" s="232" t="s">
        <v>1209</v>
      </c>
    </row>
    <row r="1302" s="2" customFormat="1">
      <c r="A1302" s="38"/>
      <c r="B1302" s="39"/>
      <c r="C1302" s="40"/>
      <c r="D1302" s="234" t="s">
        <v>154</v>
      </c>
      <c r="E1302" s="40"/>
      <c r="F1302" s="235" t="s">
        <v>1664</v>
      </c>
      <c r="G1302" s="40"/>
      <c r="H1302" s="40"/>
      <c r="I1302" s="236"/>
      <c r="J1302" s="40"/>
      <c r="K1302" s="40"/>
      <c r="L1302" s="44"/>
      <c r="M1302" s="237"/>
      <c r="N1302" s="238"/>
      <c r="O1302" s="92"/>
      <c r="P1302" s="92"/>
      <c r="Q1302" s="92"/>
      <c r="R1302" s="92"/>
      <c r="S1302" s="92"/>
      <c r="T1302" s="93"/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T1302" s="17" t="s">
        <v>154</v>
      </c>
      <c r="AU1302" s="17" t="s">
        <v>83</v>
      </c>
    </row>
    <row r="1303" s="13" customFormat="1">
      <c r="A1303" s="13"/>
      <c r="B1303" s="239"/>
      <c r="C1303" s="240"/>
      <c r="D1303" s="234" t="s">
        <v>155</v>
      </c>
      <c r="E1303" s="241" t="s">
        <v>1</v>
      </c>
      <c r="F1303" s="242" t="s">
        <v>1665</v>
      </c>
      <c r="G1303" s="240"/>
      <c r="H1303" s="243">
        <v>15</v>
      </c>
      <c r="I1303" s="244"/>
      <c r="J1303" s="240"/>
      <c r="K1303" s="240"/>
      <c r="L1303" s="245"/>
      <c r="M1303" s="246"/>
      <c r="N1303" s="247"/>
      <c r="O1303" s="247"/>
      <c r="P1303" s="247"/>
      <c r="Q1303" s="247"/>
      <c r="R1303" s="247"/>
      <c r="S1303" s="247"/>
      <c r="T1303" s="24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9" t="s">
        <v>155</v>
      </c>
      <c r="AU1303" s="249" t="s">
        <v>83</v>
      </c>
      <c r="AV1303" s="13" t="s">
        <v>83</v>
      </c>
      <c r="AW1303" s="13" t="s">
        <v>30</v>
      </c>
      <c r="AX1303" s="13" t="s">
        <v>73</v>
      </c>
      <c r="AY1303" s="249" t="s">
        <v>147</v>
      </c>
    </row>
    <row r="1304" s="15" customFormat="1">
      <c r="A1304" s="15"/>
      <c r="B1304" s="260"/>
      <c r="C1304" s="261"/>
      <c r="D1304" s="234" t="s">
        <v>155</v>
      </c>
      <c r="E1304" s="262" t="s">
        <v>1</v>
      </c>
      <c r="F1304" s="263" t="s">
        <v>163</v>
      </c>
      <c r="G1304" s="261"/>
      <c r="H1304" s="264">
        <v>15</v>
      </c>
      <c r="I1304" s="265"/>
      <c r="J1304" s="261"/>
      <c r="K1304" s="261"/>
      <c r="L1304" s="266"/>
      <c r="M1304" s="267"/>
      <c r="N1304" s="268"/>
      <c r="O1304" s="268"/>
      <c r="P1304" s="268"/>
      <c r="Q1304" s="268"/>
      <c r="R1304" s="268"/>
      <c r="S1304" s="268"/>
      <c r="T1304" s="269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70" t="s">
        <v>155</v>
      </c>
      <c r="AU1304" s="270" t="s">
        <v>83</v>
      </c>
      <c r="AV1304" s="15" t="s">
        <v>153</v>
      </c>
      <c r="AW1304" s="15" t="s">
        <v>30</v>
      </c>
      <c r="AX1304" s="15" t="s">
        <v>81</v>
      </c>
      <c r="AY1304" s="270" t="s">
        <v>147</v>
      </c>
    </row>
    <row r="1305" s="2" customFormat="1" ht="24.15" customHeight="1">
      <c r="A1305" s="38"/>
      <c r="B1305" s="39"/>
      <c r="C1305" s="220" t="s">
        <v>922</v>
      </c>
      <c r="D1305" s="220" t="s">
        <v>149</v>
      </c>
      <c r="E1305" s="221" t="s">
        <v>1666</v>
      </c>
      <c r="F1305" s="222" t="s">
        <v>1667</v>
      </c>
      <c r="G1305" s="223" t="s">
        <v>152</v>
      </c>
      <c r="H1305" s="224">
        <v>45.719999999999999</v>
      </c>
      <c r="I1305" s="225"/>
      <c r="J1305" s="226">
        <f>ROUND(I1305*H1305,2)</f>
        <v>0</v>
      </c>
      <c r="K1305" s="227"/>
      <c r="L1305" s="44"/>
      <c r="M1305" s="228" t="s">
        <v>1</v>
      </c>
      <c r="N1305" s="229" t="s">
        <v>40</v>
      </c>
      <c r="O1305" s="92"/>
      <c r="P1305" s="230">
        <f>O1305*H1305</f>
        <v>0</v>
      </c>
      <c r="Q1305" s="230">
        <v>0.0016900000000000001</v>
      </c>
      <c r="R1305" s="230">
        <f>Q1305*H1305</f>
        <v>0.077266799999999997</v>
      </c>
      <c r="S1305" s="230">
        <v>0</v>
      </c>
      <c r="T1305" s="231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32" t="s">
        <v>198</v>
      </c>
      <c r="AT1305" s="232" t="s">
        <v>149</v>
      </c>
      <c r="AU1305" s="232" t="s">
        <v>83</v>
      </c>
      <c r="AY1305" s="17" t="s">
        <v>147</v>
      </c>
      <c r="BE1305" s="233">
        <f>IF(N1305="základní",J1305,0)</f>
        <v>0</v>
      </c>
      <c r="BF1305" s="233">
        <f>IF(N1305="snížená",J1305,0)</f>
        <v>0</v>
      </c>
      <c r="BG1305" s="233">
        <f>IF(N1305="zákl. přenesená",J1305,0)</f>
        <v>0</v>
      </c>
      <c r="BH1305" s="233">
        <f>IF(N1305="sníž. přenesená",J1305,0)</f>
        <v>0</v>
      </c>
      <c r="BI1305" s="233">
        <f>IF(N1305="nulová",J1305,0)</f>
        <v>0</v>
      </c>
      <c r="BJ1305" s="17" t="s">
        <v>153</v>
      </c>
      <c r="BK1305" s="233">
        <f>ROUND(I1305*H1305,2)</f>
        <v>0</v>
      </c>
      <c r="BL1305" s="17" t="s">
        <v>198</v>
      </c>
      <c r="BM1305" s="232" t="s">
        <v>1668</v>
      </c>
    </row>
    <row r="1306" s="2" customFormat="1">
      <c r="A1306" s="38"/>
      <c r="B1306" s="39"/>
      <c r="C1306" s="40"/>
      <c r="D1306" s="234" t="s">
        <v>154</v>
      </c>
      <c r="E1306" s="40"/>
      <c r="F1306" s="235" t="s">
        <v>1667</v>
      </c>
      <c r="G1306" s="40"/>
      <c r="H1306" s="40"/>
      <c r="I1306" s="236"/>
      <c r="J1306" s="40"/>
      <c r="K1306" s="40"/>
      <c r="L1306" s="44"/>
      <c r="M1306" s="237"/>
      <c r="N1306" s="238"/>
      <c r="O1306" s="92"/>
      <c r="P1306" s="92"/>
      <c r="Q1306" s="92"/>
      <c r="R1306" s="92"/>
      <c r="S1306" s="92"/>
      <c r="T1306" s="93"/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T1306" s="17" t="s">
        <v>154</v>
      </c>
      <c r="AU1306" s="17" t="s">
        <v>83</v>
      </c>
    </row>
    <row r="1307" s="13" customFormat="1">
      <c r="A1307" s="13"/>
      <c r="B1307" s="239"/>
      <c r="C1307" s="240"/>
      <c r="D1307" s="234" t="s">
        <v>155</v>
      </c>
      <c r="E1307" s="241" t="s">
        <v>1</v>
      </c>
      <c r="F1307" s="242" t="s">
        <v>1627</v>
      </c>
      <c r="G1307" s="240"/>
      <c r="H1307" s="243">
        <v>45.719999999999999</v>
      </c>
      <c r="I1307" s="244"/>
      <c r="J1307" s="240"/>
      <c r="K1307" s="240"/>
      <c r="L1307" s="245"/>
      <c r="M1307" s="246"/>
      <c r="N1307" s="247"/>
      <c r="O1307" s="247"/>
      <c r="P1307" s="247"/>
      <c r="Q1307" s="247"/>
      <c r="R1307" s="247"/>
      <c r="S1307" s="247"/>
      <c r="T1307" s="24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9" t="s">
        <v>155</v>
      </c>
      <c r="AU1307" s="249" t="s">
        <v>83</v>
      </c>
      <c r="AV1307" s="13" t="s">
        <v>83</v>
      </c>
      <c r="AW1307" s="13" t="s">
        <v>30</v>
      </c>
      <c r="AX1307" s="13" t="s">
        <v>73</v>
      </c>
      <c r="AY1307" s="249" t="s">
        <v>147</v>
      </c>
    </row>
    <row r="1308" s="15" customFormat="1">
      <c r="A1308" s="15"/>
      <c r="B1308" s="260"/>
      <c r="C1308" s="261"/>
      <c r="D1308" s="234" t="s">
        <v>155</v>
      </c>
      <c r="E1308" s="262" t="s">
        <v>1</v>
      </c>
      <c r="F1308" s="263" t="s">
        <v>163</v>
      </c>
      <c r="G1308" s="261"/>
      <c r="H1308" s="264">
        <v>45.719999999999999</v>
      </c>
      <c r="I1308" s="265"/>
      <c r="J1308" s="261"/>
      <c r="K1308" s="261"/>
      <c r="L1308" s="266"/>
      <c r="M1308" s="267"/>
      <c r="N1308" s="268"/>
      <c r="O1308" s="268"/>
      <c r="P1308" s="268"/>
      <c r="Q1308" s="268"/>
      <c r="R1308" s="268"/>
      <c r="S1308" s="268"/>
      <c r="T1308" s="269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270" t="s">
        <v>155</v>
      </c>
      <c r="AU1308" s="270" t="s">
        <v>83</v>
      </c>
      <c r="AV1308" s="15" t="s">
        <v>153</v>
      </c>
      <c r="AW1308" s="15" t="s">
        <v>30</v>
      </c>
      <c r="AX1308" s="15" t="s">
        <v>81</v>
      </c>
      <c r="AY1308" s="270" t="s">
        <v>147</v>
      </c>
    </row>
    <row r="1309" s="2" customFormat="1" ht="24.15" customHeight="1">
      <c r="A1309" s="38"/>
      <c r="B1309" s="39"/>
      <c r="C1309" s="220" t="s">
        <v>1669</v>
      </c>
      <c r="D1309" s="220" t="s">
        <v>149</v>
      </c>
      <c r="E1309" s="221" t="s">
        <v>1670</v>
      </c>
      <c r="F1309" s="222" t="s">
        <v>1671</v>
      </c>
      <c r="G1309" s="223" t="s">
        <v>298</v>
      </c>
      <c r="H1309" s="224">
        <v>4</v>
      </c>
      <c r="I1309" s="225"/>
      <c r="J1309" s="226">
        <f>ROUND(I1309*H1309,2)</f>
        <v>0</v>
      </c>
      <c r="K1309" s="227"/>
      <c r="L1309" s="44"/>
      <c r="M1309" s="228" t="s">
        <v>1</v>
      </c>
      <c r="N1309" s="229" t="s">
        <v>40</v>
      </c>
      <c r="O1309" s="92"/>
      <c r="P1309" s="230">
        <f>O1309*H1309</f>
        <v>0</v>
      </c>
      <c r="Q1309" s="230">
        <v>0.00025000000000000001</v>
      </c>
      <c r="R1309" s="230">
        <f>Q1309*H1309</f>
        <v>0.001</v>
      </c>
      <c r="S1309" s="230">
        <v>0</v>
      </c>
      <c r="T1309" s="231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32" t="s">
        <v>198</v>
      </c>
      <c r="AT1309" s="232" t="s">
        <v>149</v>
      </c>
      <c r="AU1309" s="232" t="s">
        <v>83</v>
      </c>
      <c r="AY1309" s="17" t="s">
        <v>147</v>
      </c>
      <c r="BE1309" s="233">
        <f>IF(N1309="základní",J1309,0)</f>
        <v>0</v>
      </c>
      <c r="BF1309" s="233">
        <f>IF(N1309="snížená",J1309,0)</f>
        <v>0</v>
      </c>
      <c r="BG1309" s="233">
        <f>IF(N1309="zákl. přenesená",J1309,0)</f>
        <v>0</v>
      </c>
      <c r="BH1309" s="233">
        <f>IF(N1309="sníž. přenesená",J1309,0)</f>
        <v>0</v>
      </c>
      <c r="BI1309" s="233">
        <f>IF(N1309="nulová",J1309,0)</f>
        <v>0</v>
      </c>
      <c r="BJ1309" s="17" t="s">
        <v>153</v>
      </c>
      <c r="BK1309" s="233">
        <f>ROUND(I1309*H1309,2)</f>
        <v>0</v>
      </c>
      <c r="BL1309" s="17" t="s">
        <v>198</v>
      </c>
      <c r="BM1309" s="232" t="s">
        <v>1672</v>
      </c>
    </row>
    <row r="1310" s="2" customFormat="1">
      <c r="A1310" s="38"/>
      <c r="B1310" s="39"/>
      <c r="C1310" s="40"/>
      <c r="D1310" s="234" t="s">
        <v>154</v>
      </c>
      <c r="E1310" s="40"/>
      <c r="F1310" s="235" t="s">
        <v>1671</v>
      </c>
      <c r="G1310" s="40"/>
      <c r="H1310" s="40"/>
      <c r="I1310" s="236"/>
      <c r="J1310" s="40"/>
      <c r="K1310" s="40"/>
      <c r="L1310" s="44"/>
      <c r="M1310" s="237"/>
      <c r="N1310" s="238"/>
      <c r="O1310" s="92"/>
      <c r="P1310" s="92"/>
      <c r="Q1310" s="92"/>
      <c r="R1310" s="92"/>
      <c r="S1310" s="92"/>
      <c r="T1310" s="93"/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T1310" s="17" t="s">
        <v>154</v>
      </c>
      <c r="AU1310" s="17" t="s">
        <v>83</v>
      </c>
    </row>
    <row r="1311" s="2" customFormat="1" ht="24.15" customHeight="1">
      <c r="A1311" s="38"/>
      <c r="B1311" s="39"/>
      <c r="C1311" s="220" t="s">
        <v>927</v>
      </c>
      <c r="D1311" s="220" t="s">
        <v>149</v>
      </c>
      <c r="E1311" s="221" t="s">
        <v>1673</v>
      </c>
      <c r="F1311" s="222" t="s">
        <v>1674</v>
      </c>
      <c r="G1311" s="223" t="s">
        <v>298</v>
      </c>
      <c r="H1311" s="224">
        <v>2</v>
      </c>
      <c r="I1311" s="225"/>
      <c r="J1311" s="226">
        <f>ROUND(I1311*H1311,2)</f>
        <v>0</v>
      </c>
      <c r="K1311" s="227"/>
      <c r="L1311" s="44"/>
      <c r="M1311" s="228" t="s">
        <v>1</v>
      </c>
      <c r="N1311" s="229" t="s">
        <v>40</v>
      </c>
      <c r="O1311" s="92"/>
      <c r="P1311" s="230">
        <f>O1311*H1311</f>
        <v>0</v>
      </c>
      <c r="Q1311" s="230">
        <v>0.00036000000000000002</v>
      </c>
      <c r="R1311" s="230">
        <f>Q1311*H1311</f>
        <v>0.00072000000000000005</v>
      </c>
      <c r="S1311" s="230">
        <v>0</v>
      </c>
      <c r="T1311" s="231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32" t="s">
        <v>198</v>
      </c>
      <c r="AT1311" s="232" t="s">
        <v>149</v>
      </c>
      <c r="AU1311" s="232" t="s">
        <v>83</v>
      </c>
      <c r="AY1311" s="17" t="s">
        <v>147</v>
      </c>
      <c r="BE1311" s="233">
        <f>IF(N1311="základní",J1311,0)</f>
        <v>0</v>
      </c>
      <c r="BF1311" s="233">
        <f>IF(N1311="snížená",J1311,0)</f>
        <v>0</v>
      </c>
      <c r="BG1311" s="233">
        <f>IF(N1311="zákl. přenesená",J1311,0)</f>
        <v>0</v>
      </c>
      <c r="BH1311" s="233">
        <f>IF(N1311="sníž. přenesená",J1311,0)</f>
        <v>0</v>
      </c>
      <c r="BI1311" s="233">
        <f>IF(N1311="nulová",J1311,0)</f>
        <v>0</v>
      </c>
      <c r="BJ1311" s="17" t="s">
        <v>153</v>
      </c>
      <c r="BK1311" s="233">
        <f>ROUND(I1311*H1311,2)</f>
        <v>0</v>
      </c>
      <c r="BL1311" s="17" t="s">
        <v>198</v>
      </c>
      <c r="BM1311" s="232" t="s">
        <v>1675</v>
      </c>
    </row>
    <row r="1312" s="2" customFormat="1">
      <c r="A1312" s="38"/>
      <c r="B1312" s="39"/>
      <c r="C1312" s="40"/>
      <c r="D1312" s="234" t="s">
        <v>154</v>
      </c>
      <c r="E1312" s="40"/>
      <c r="F1312" s="235" t="s">
        <v>1674</v>
      </c>
      <c r="G1312" s="40"/>
      <c r="H1312" s="40"/>
      <c r="I1312" s="236"/>
      <c r="J1312" s="40"/>
      <c r="K1312" s="40"/>
      <c r="L1312" s="44"/>
      <c r="M1312" s="237"/>
      <c r="N1312" s="238"/>
      <c r="O1312" s="92"/>
      <c r="P1312" s="92"/>
      <c r="Q1312" s="92"/>
      <c r="R1312" s="92"/>
      <c r="S1312" s="92"/>
      <c r="T1312" s="93"/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T1312" s="17" t="s">
        <v>154</v>
      </c>
      <c r="AU1312" s="17" t="s">
        <v>83</v>
      </c>
    </row>
    <row r="1313" s="2" customFormat="1" ht="24.15" customHeight="1">
      <c r="A1313" s="38"/>
      <c r="B1313" s="39"/>
      <c r="C1313" s="220" t="s">
        <v>1676</v>
      </c>
      <c r="D1313" s="220" t="s">
        <v>149</v>
      </c>
      <c r="E1313" s="221" t="s">
        <v>1677</v>
      </c>
      <c r="F1313" s="222" t="s">
        <v>1678</v>
      </c>
      <c r="G1313" s="223" t="s">
        <v>152</v>
      </c>
      <c r="H1313" s="224">
        <v>6.2000000000000002</v>
      </c>
      <c r="I1313" s="225"/>
      <c r="J1313" s="226">
        <f>ROUND(I1313*H1313,2)</f>
        <v>0</v>
      </c>
      <c r="K1313" s="227"/>
      <c r="L1313" s="44"/>
      <c r="M1313" s="228" t="s">
        <v>1</v>
      </c>
      <c r="N1313" s="229" t="s">
        <v>40</v>
      </c>
      <c r="O1313" s="92"/>
      <c r="P1313" s="230">
        <f>O1313*H1313</f>
        <v>0</v>
      </c>
      <c r="Q1313" s="230">
        <v>0.0021700000000000001</v>
      </c>
      <c r="R1313" s="230">
        <f>Q1313*H1313</f>
        <v>0.013454000000000001</v>
      </c>
      <c r="S1313" s="230">
        <v>0</v>
      </c>
      <c r="T1313" s="231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32" t="s">
        <v>198</v>
      </c>
      <c r="AT1313" s="232" t="s">
        <v>149</v>
      </c>
      <c r="AU1313" s="232" t="s">
        <v>83</v>
      </c>
      <c r="AY1313" s="17" t="s">
        <v>147</v>
      </c>
      <c r="BE1313" s="233">
        <f>IF(N1313="základní",J1313,0)</f>
        <v>0</v>
      </c>
      <c r="BF1313" s="233">
        <f>IF(N1313="snížená",J1313,0)</f>
        <v>0</v>
      </c>
      <c r="BG1313" s="233">
        <f>IF(N1313="zákl. přenesená",J1313,0)</f>
        <v>0</v>
      </c>
      <c r="BH1313" s="233">
        <f>IF(N1313="sníž. přenesená",J1313,0)</f>
        <v>0</v>
      </c>
      <c r="BI1313" s="233">
        <f>IF(N1313="nulová",J1313,0)</f>
        <v>0</v>
      </c>
      <c r="BJ1313" s="17" t="s">
        <v>153</v>
      </c>
      <c r="BK1313" s="233">
        <f>ROUND(I1313*H1313,2)</f>
        <v>0</v>
      </c>
      <c r="BL1313" s="17" t="s">
        <v>198</v>
      </c>
      <c r="BM1313" s="232" t="s">
        <v>1679</v>
      </c>
    </row>
    <row r="1314" s="2" customFormat="1">
      <c r="A1314" s="38"/>
      <c r="B1314" s="39"/>
      <c r="C1314" s="40"/>
      <c r="D1314" s="234" t="s">
        <v>154</v>
      </c>
      <c r="E1314" s="40"/>
      <c r="F1314" s="235" t="s">
        <v>1678</v>
      </c>
      <c r="G1314" s="40"/>
      <c r="H1314" s="40"/>
      <c r="I1314" s="236"/>
      <c r="J1314" s="40"/>
      <c r="K1314" s="40"/>
      <c r="L1314" s="44"/>
      <c r="M1314" s="237"/>
      <c r="N1314" s="238"/>
      <c r="O1314" s="92"/>
      <c r="P1314" s="92"/>
      <c r="Q1314" s="92"/>
      <c r="R1314" s="92"/>
      <c r="S1314" s="92"/>
      <c r="T1314" s="93"/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T1314" s="17" t="s">
        <v>154</v>
      </c>
      <c r="AU1314" s="17" t="s">
        <v>83</v>
      </c>
    </row>
    <row r="1315" s="13" customFormat="1">
      <c r="A1315" s="13"/>
      <c r="B1315" s="239"/>
      <c r="C1315" s="240"/>
      <c r="D1315" s="234" t="s">
        <v>155</v>
      </c>
      <c r="E1315" s="241" t="s">
        <v>1</v>
      </c>
      <c r="F1315" s="242" t="s">
        <v>1680</v>
      </c>
      <c r="G1315" s="240"/>
      <c r="H1315" s="243">
        <v>6.2000000000000002</v>
      </c>
      <c r="I1315" s="244"/>
      <c r="J1315" s="240"/>
      <c r="K1315" s="240"/>
      <c r="L1315" s="245"/>
      <c r="M1315" s="246"/>
      <c r="N1315" s="247"/>
      <c r="O1315" s="247"/>
      <c r="P1315" s="247"/>
      <c r="Q1315" s="247"/>
      <c r="R1315" s="247"/>
      <c r="S1315" s="247"/>
      <c r="T1315" s="24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9" t="s">
        <v>155</v>
      </c>
      <c r="AU1315" s="249" t="s">
        <v>83</v>
      </c>
      <c r="AV1315" s="13" t="s">
        <v>83</v>
      </c>
      <c r="AW1315" s="13" t="s">
        <v>30</v>
      </c>
      <c r="AX1315" s="13" t="s">
        <v>73</v>
      </c>
      <c r="AY1315" s="249" t="s">
        <v>147</v>
      </c>
    </row>
    <row r="1316" s="15" customFormat="1">
      <c r="A1316" s="15"/>
      <c r="B1316" s="260"/>
      <c r="C1316" s="261"/>
      <c r="D1316" s="234" t="s">
        <v>155</v>
      </c>
      <c r="E1316" s="262" t="s">
        <v>1</v>
      </c>
      <c r="F1316" s="263" t="s">
        <v>163</v>
      </c>
      <c r="G1316" s="261"/>
      <c r="H1316" s="264">
        <v>6.2000000000000002</v>
      </c>
      <c r="I1316" s="265"/>
      <c r="J1316" s="261"/>
      <c r="K1316" s="261"/>
      <c r="L1316" s="266"/>
      <c r="M1316" s="267"/>
      <c r="N1316" s="268"/>
      <c r="O1316" s="268"/>
      <c r="P1316" s="268"/>
      <c r="Q1316" s="268"/>
      <c r="R1316" s="268"/>
      <c r="S1316" s="268"/>
      <c r="T1316" s="269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70" t="s">
        <v>155</v>
      </c>
      <c r="AU1316" s="270" t="s">
        <v>83</v>
      </c>
      <c r="AV1316" s="15" t="s">
        <v>153</v>
      </c>
      <c r="AW1316" s="15" t="s">
        <v>30</v>
      </c>
      <c r="AX1316" s="15" t="s">
        <v>81</v>
      </c>
      <c r="AY1316" s="270" t="s">
        <v>147</v>
      </c>
    </row>
    <row r="1317" s="2" customFormat="1" ht="24.15" customHeight="1">
      <c r="A1317" s="38"/>
      <c r="B1317" s="39"/>
      <c r="C1317" s="220" t="s">
        <v>931</v>
      </c>
      <c r="D1317" s="220" t="s">
        <v>149</v>
      </c>
      <c r="E1317" s="221" t="s">
        <v>1681</v>
      </c>
      <c r="F1317" s="222" t="s">
        <v>1682</v>
      </c>
      <c r="G1317" s="223" t="s">
        <v>236</v>
      </c>
      <c r="H1317" s="224">
        <v>1.2350000000000001</v>
      </c>
      <c r="I1317" s="225"/>
      <c r="J1317" s="226">
        <f>ROUND(I1317*H1317,2)</f>
        <v>0</v>
      </c>
      <c r="K1317" s="227"/>
      <c r="L1317" s="44"/>
      <c r="M1317" s="228" t="s">
        <v>1</v>
      </c>
      <c r="N1317" s="229" t="s">
        <v>40</v>
      </c>
      <c r="O1317" s="92"/>
      <c r="P1317" s="230">
        <f>O1317*H1317</f>
        <v>0</v>
      </c>
      <c r="Q1317" s="230">
        <v>0</v>
      </c>
      <c r="R1317" s="230">
        <f>Q1317*H1317</f>
        <v>0</v>
      </c>
      <c r="S1317" s="230">
        <v>0</v>
      </c>
      <c r="T1317" s="231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32" t="s">
        <v>198</v>
      </c>
      <c r="AT1317" s="232" t="s">
        <v>149</v>
      </c>
      <c r="AU1317" s="232" t="s">
        <v>83</v>
      </c>
      <c r="AY1317" s="17" t="s">
        <v>147</v>
      </c>
      <c r="BE1317" s="233">
        <f>IF(N1317="základní",J1317,0)</f>
        <v>0</v>
      </c>
      <c r="BF1317" s="233">
        <f>IF(N1317="snížená",J1317,0)</f>
        <v>0</v>
      </c>
      <c r="BG1317" s="233">
        <f>IF(N1317="zákl. přenesená",J1317,0)</f>
        <v>0</v>
      </c>
      <c r="BH1317" s="233">
        <f>IF(N1317="sníž. přenesená",J1317,0)</f>
        <v>0</v>
      </c>
      <c r="BI1317" s="233">
        <f>IF(N1317="nulová",J1317,0)</f>
        <v>0</v>
      </c>
      <c r="BJ1317" s="17" t="s">
        <v>153</v>
      </c>
      <c r="BK1317" s="233">
        <f>ROUND(I1317*H1317,2)</f>
        <v>0</v>
      </c>
      <c r="BL1317" s="17" t="s">
        <v>198</v>
      </c>
      <c r="BM1317" s="232" t="s">
        <v>1683</v>
      </c>
    </row>
    <row r="1318" s="2" customFormat="1">
      <c r="A1318" s="38"/>
      <c r="B1318" s="39"/>
      <c r="C1318" s="40"/>
      <c r="D1318" s="234" t="s">
        <v>154</v>
      </c>
      <c r="E1318" s="40"/>
      <c r="F1318" s="235" t="s">
        <v>1684</v>
      </c>
      <c r="G1318" s="40"/>
      <c r="H1318" s="40"/>
      <c r="I1318" s="236"/>
      <c r="J1318" s="40"/>
      <c r="K1318" s="40"/>
      <c r="L1318" s="44"/>
      <c r="M1318" s="237"/>
      <c r="N1318" s="238"/>
      <c r="O1318" s="92"/>
      <c r="P1318" s="92"/>
      <c r="Q1318" s="92"/>
      <c r="R1318" s="92"/>
      <c r="S1318" s="92"/>
      <c r="T1318" s="93"/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T1318" s="17" t="s">
        <v>154</v>
      </c>
      <c r="AU1318" s="17" t="s">
        <v>83</v>
      </c>
    </row>
    <row r="1319" s="12" customFormat="1" ht="22.8" customHeight="1">
      <c r="A1319" s="12"/>
      <c r="B1319" s="204"/>
      <c r="C1319" s="205"/>
      <c r="D1319" s="206" t="s">
        <v>72</v>
      </c>
      <c r="E1319" s="218" t="s">
        <v>1685</v>
      </c>
      <c r="F1319" s="218" t="s">
        <v>1686</v>
      </c>
      <c r="G1319" s="205"/>
      <c r="H1319" s="205"/>
      <c r="I1319" s="208"/>
      <c r="J1319" s="219">
        <f>BK1319</f>
        <v>0</v>
      </c>
      <c r="K1319" s="205"/>
      <c r="L1319" s="210"/>
      <c r="M1319" s="211"/>
      <c r="N1319" s="212"/>
      <c r="O1319" s="212"/>
      <c r="P1319" s="213">
        <f>SUM(P1320:P1365)</f>
        <v>0</v>
      </c>
      <c r="Q1319" s="212"/>
      <c r="R1319" s="213">
        <f>SUM(R1320:R1365)</f>
        <v>0.1253792</v>
      </c>
      <c r="S1319" s="212"/>
      <c r="T1319" s="214">
        <f>SUM(T1320:T1365)</f>
        <v>2.3699699999999999</v>
      </c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R1319" s="215" t="s">
        <v>83</v>
      </c>
      <c r="AT1319" s="216" t="s">
        <v>72</v>
      </c>
      <c r="AU1319" s="216" t="s">
        <v>81</v>
      </c>
      <c r="AY1319" s="215" t="s">
        <v>147</v>
      </c>
      <c r="BK1319" s="217">
        <f>SUM(BK1320:BK1365)</f>
        <v>0</v>
      </c>
    </row>
    <row r="1320" s="2" customFormat="1" ht="24.15" customHeight="1">
      <c r="A1320" s="38"/>
      <c r="B1320" s="39"/>
      <c r="C1320" s="220" t="s">
        <v>1687</v>
      </c>
      <c r="D1320" s="220" t="s">
        <v>149</v>
      </c>
      <c r="E1320" s="221" t="s">
        <v>1688</v>
      </c>
      <c r="F1320" s="222" t="s">
        <v>1689</v>
      </c>
      <c r="G1320" s="223" t="s">
        <v>152</v>
      </c>
      <c r="H1320" s="224">
        <v>45.719999999999999</v>
      </c>
      <c r="I1320" s="225"/>
      <c r="J1320" s="226">
        <f>ROUND(I1320*H1320,2)</f>
        <v>0</v>
      </c>
      <c r="K1320" s="227"/>
      <c r="L1320" s="44"/>
      <c r="M1320" s="228" t="s">
        <v>1</v>
      </c>
      <c r="N1320" s="229" t="s">
        <v>40</v>
      </c>
      <c r="O1320" s="92"/>
      <c r="P1320" s="230">
        <f>O1320*H1320</f>
        <v>0</v>
      </c>
      <c r="Q1320" s="230">
        <v>0.00011</v>
      </c>
      <c r="R1320" s="230">
        <f>Q1320*H1320</f>
        <v>0.0050292000000000002</v>
      </c>
      <c r="S1320" s="230">
        <v>0</v>
      </c>
      <c r="T1320" s="231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32" t="s">
        <v>198</v>
      </c>
      <c r="AT1320" s="232" t="s">
        <v>149</v>
      </c>
      <c r="AU1320" s="232" t="s">
        <v>83</v>
      </c>
      <c r="AY1320" s="17" t="s">
        <v>147</v>
      </c>
      <c r="BE1320" s="233">
        <f>IF(N1320="základní",J1320,0)</f>
        <v>0</v>
      </c>
      <c r="BF1320" s="233">
        <f>IF(N1320="snížená",J1320,0)</f>
        <v>0</v>
      </c>
      <c r="BG1320" s="233">
        <f>IF(N1320="zákl. přenesená",J1320,0)</f>
        <v>0</v>
      </c>
      <c r="BH1320" s="233">
        <f>IF(N1320="sníž. přenesená",J1320,0)</f>
        <v>0</v>
      </c>
      <c r="BI1320" s="233">
        <f>IF(N1320="nulová",J1320,0)</f>
        <v>0</v>
      </c>
      <c r="BJ1320" s="17" t="s">
        <v>153</v>
      </c>
      <c r="BK1320" s="233">
        <f>ROUND(I1320*H1320,2)</f>
        <v>0</v>
      </c>
      <c r="BL1320" s="17" t="s">
        <v>198</v>
      </c>
      <c r="BM1320" s="232" t="s">
        <v>1690</v>
      </c>
    </row>
    <row r="1321" s="2" customFormat="1">
      <c r="A1321" s="38"/>
      <c r="B1321" s="39"/>
      <c r="C1321" s="40"/>
      <c r="D1321" s="234" t="s">
        <v>154</v>
      </c>
      <c r="E1321" s="40"/>
      <c r="F1321" s="235" t="s">
        <v>1689</v>
      </c>
      <c r="G1321" s="40"/>
      <c r="H1321" s="40"/>
      <c r="I1321" s="236"/>
      <c r="J1321" s="40"/>
      <c r="K1321" s="40"/>
      <c r="L1321" s="44"/>
      <c r="M1321" s="237"/>
      <c r="N1321" s="238"/>
      <c r="O1321" s="92"/>
      <c r="P1321" s="92"/>
      <c r="Q1321" s="92"/>
      <c r="R1321" s="92"/>
      <c r="S1321" s="92"/>
      <c r="T1321" s="93"/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T1321" s="17" t="s">
        <v>154</v>
      </c>
      <c r="AU1321" s="17" t="s">
        <v>83</v>
      </c>
    </row>
    <row r="1322" s="13" customFormat="1">
      <c r="A1322" s="13"/>
      <c r="B1322" s="239"/>
      <c r="C1322" s="240"/>
      <c r="D1322" s="234" t="s">
        <v>155</v>
      </c>
      <c r="E1322" s="241" t="s">
        <v>1</v>
      </c>
      <c r="F1322" s="242" t="s">
        <v>1627</v>
      </c>
      <c r="G1322" s="240"/>
      <c r="H1322" s="243">
        <v>45.719999999999999</v>
      </c>
      <c r="I1322" s="244"/>
      <c r="J1322" s="240"/>
      <c r="K1322" s="240"/>
      <c r="L1322" s="245"/>
      <c r="M1322" s="246"/>
      <c r="N1322" s="247"/>
      <c r="O1322" s="247"/>
      <c r="P1322" s="247"/>
      <c r="Q1322" s="247"/>
      <c r="R1322" s="247"/>
      <c r="S1322" s="247"/>
      <c r="T1322" s="24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9" t="s">
        <v>155</v>
      </c>
      <c r="AU1322" s="249" t="s">
        <v>83</v>
      </c>
      <c r="AV1322" s="13" t="s">
        <v>83</v>
      </c>
      <c r="AW1322" s="13" t="s">
        <v>30</v>
      </c>
      <c r="AX1322" s="13" t="s">
        <v>73</v>
      </c>
      <c r="AY1322" s="249" t="s">
        <v>147</v>
      </c>
    </row>
    <row r="1323" s="15" customFormat="1">
      <c r="A1323" s="15"/>
      <c r="B1323" s="260"/>
      <c r="C1323" s="261"/>
      <c r="D1323" s="234" t="s">
        <v>155</v>
      </c>
      <c r="E1323" s="262" t="s">
        <v>1</v>
      </c>
      <c r="F1323" s="263" t="s">
        <v>163</v>
      </c>
      <c r="G1323" s="261"/>
      <c r="H1323" s="264">
        <v>45.719999999999999</v>
      </c>
      <c r="I1323" s="265"/>
      <c r="J1323" s="261"/>
      <c r="K1323" s="261"/>
      <c r="L1323" s="266"/>
      <c r="M1323" s="267"/>
      <c r="N1323" s="268"/>
      <c r="O1323" s="268"/>
      <c r="P1323" s="268"/>
      <c r="Q1323" s="268"/>
      <c r="R1323" s="268"/>
      <c r="S1323" s="268"/>
      <c r="T1323" s="269"/>
      <c r="U1323" s="15"/>
      <c r="V1323" s="15"/>
      <c r="W1323" s="15"/>
      <c r="X1323" s="15"/>
      <c r="Y1323" s="15"/>
      <c r="Z1323" s="15"/>
      <c r="AA1323" s="15"/>
      <c r="AB1323" s="15"/>
      <c r="AC1323" s="15"/>
      <c r="AD1323" s="15"/>
      <c r="AE1323" s="15"/>
      <c r="AT1323" s="270" t="s">
        <v>155</v>
      </c>
      <c r="AU1323" s="270" t="s">
        <v>83</v>
      </c>
      <c r="AV1323" s="15" t="s">
        <v>153</v>
      </c>
      <c r="AW1323" s="15" t="s">
        <v>30</v>
      </c>
      <c r="AX1323" s="15" t="s">
        <v>81</v>
      </c>
      <c r="AY1323" s="270" t="s">
        <v>147</v>
      </c>
    </row>
    <row r="1324" s="2" customFormat="1" ht="24.15" customHeight="1">
      <c r="A1324" s="38"/>
      <c r="B1324" s="39"/>
      <c r="C1324" s="220" t="s">
        <v>936</v>
      </c>
      <c r="D1324" s="220" t="s">
        <v>149</v>
      </c>
      <c r="E1324" s="221" t="s">
        <v>1691</v>
      </c>
      <c r="F1324" s="222" t="s">
        <v>1692</v>
      </c>
      <c r="G1324" s="223" t="s">
        <v>223</v>
      </c>
      <c r="H1324" s="224">
        <v>130</v>
      </c>
      <c r="I1324" s="225"/>
      <c r="J1324" s="226">
        <f>ROUND(I1324*H1324,2)</f>
        <v>0</v>
      </c>
      <c r="K1324" s="227"/>
      <c r="L1324" s="44"/>
      <c r="M1324" s="228" t="s">
        <v>1</v>
      </c>
      <c r="N1324" s="229" t="s">
        <v>40</v>
      </c>
      <c r="O1324" s="92"/>
      <c r="P1324" s="230">
        <f>O1324*H1324</f>
        <v>0</v>
      </c>
      <c r="Q1324" s="230">
        <v>0.00020000000000000001</v>
      </c>
      <c r="R1324" s="230">
        <f>Q1324*H1324</f>
        <v>0.026000000000000002</v>
      </c>
      <c r="S1324" s="230">
        <v>0.017780000000000001</v>
      </c>
      <c r="T1324" s="231">
        <f>S1324*H1324</f>
        <v>2.3113999999999999</v>
      </c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R1324" s="232" t="s">
        <v>198</v>
      </c>
      <c r="AT1324" s="232" t="s">
        <v>149</v>
      </c>
      <c r="AU1324" s="232" t="s">
        <v>83</v>
      </c>
      <c r="AY1324" s="17" t="s">
        <v>147</v>
      </c>
      <c r="BE1324" s="233">
        <f>IF(N1324="základní",J1324,0)</f>
        <v>0</v>
      </c>
      <c r="BF1324" s="233">
        <f>IF(N1324="snížená",J1324,0)</f>
        <v>0</v>
      </c>
      <c r="BG1324" s="233">
        <f>IF(N1324="zákl. přenesená",J1324,0)</f>
        <v>0</v>
      </c>
      <c r="BH1324" s="233">
        <f>IF(N1324="sníž. přenesená",J1324,0)</f>
        <v>0</v>
      </c>
      <c r="BI1324" s="233">
        <f>IF(N1324="nulová",J1324,0)</f>
        <v>0</v>
      </c>
      <c r="BJ1324" s="17" t="s">
        <v>153</v>
      </c>
      <c r="BK1324" s="233">
        <f>ROUND(I1324*H1324,2)</f>
        <v>0</v>
      </c>
      <c r="BL1324" s="17" t="s">
        <v>198</v>
      </c>
      <c r="BM1324" s="232" t="s">
        <v>1693</v>
      </c>
    </row>
    <row r="1325" s="2" customFormat="1">
      <c r="A1325" s="38"/>
      <c r="B1325" s="39"/>
      <c r="C1325" s="40"/>
      <c r="D1325" s="234" t="s">
        <v>154</v>
      </c>
      <c r="E1325" s="40"/>
      <c r="F1325" s="235" t="s">
        <v>1692</v>
      </c>
      <c r="G1325" s="40"/>
      <c r="H1325" s="40"/>
      <c r="I1325" s="236"/>
      <c r="J1325" s="40"/>
      <c r="K1325" s="40"/>
      <c r="L1325" s="44"/>
      <c r="M1325" s="237"/>
      <c r="N1325" s="238"/>
      <c r="O1325" s="92"/>
      <c r="P1325" s="92"/>
      <c r="Q1325" s="92"/>
      <c r="R1325" s="92"/>
      <c r="S1325" s="92"/>
      <c r="T1325" s="93"/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T1325" s="17" t="s">
        <v>154</v>
      </c>
      <c r="AU1325" s="17" t="s">
        <v>83</v>
      </c>
    </row>
    <row r="1326" s="13" customFormat="1">
      <c r="A1326" s="13"/>
      <c r="B1326" s="239"/>
      <c r="C1326" s="240"/>
      <c r="D1326" s="234" t="s">
        <v>155</v>
      </c>
      <c r="E1326" s="241" t="s">
        <v>1</v>
      </c>
      <c r="F1326" s="242" t="s">
        <v>1694</v>
      </c>
      <c r="G1326" s="240"/>
      <c r="H1326" s="243">
        <v>130</v>
      </c>
      <c r="I1326" s="244"/>
      <c r="J1326" s="240"/>
      <c r="K1326" s="240"/>
      <c r="L1326" s="245"/>
      <c r="M1326" s="246"/>
      <c r="N1326" s="247"/>
      <c r="O1326" s="247"/>
      <c r="P1326" s="247"/>
      <c r="Q1326" s="247"/>
      <c r="R1326" s="247"/>
      <c r="S1326" s="247"/>
      <c r="T1326" s="24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9" t="s">
        <v>155</v>
      </c>
      <c r="AU1326" s="249" t="s">
        <v>83</v>
      </c>
      <c r="AV1326" s="13" t="s">
        <v>83</v>
      </c>
      <c r="AW1326" s="13" t="s">
        <v>30</v>
      </c>
      <c r="AX1326" s="13" t="s">
        <v>73</v>
      </c>
      <c r="AY1326" s="249" t="s">
        <v>147</v>
      </c>
    </row>
    <row r="1327" s="15" customFormat="1">
      <c r="A1327" s="15"/>
      <c r="B1327" s="260"/>
      <c r="C1327" s="261"/>
      <c r="D1327" s="234" t="s">
        <v>155</v>
      </c>
      <c r="E1327" s="262" t="s">
        <v>1</v>
      </c>
      <c r="F1327" s="263" t="s">
        <v>163</v>
      </c>
      <c r="G1327" s="261"/>
      <c r="H1327" s="264">
        <v>130</v>
      </c>
      <c r="I1327" s="265"/>
      <c r="J1327" s="261"/>
      <c r="K1327" s="261"/>
      <c r="L1327" s="266"/>
      <c r="M1327" s="267"/>
      <c r="N1327" s="268"/>
      <c r="O1327" s="268"/>
      <c r="P1327" s="268"/>
      <c r="Q1327" s="268"/>
      <c r="R1327" s="268"/>
      <c r="S1327" s="268"/>
      <c r="T1327" s="269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70" t="s">
        <v>155</v>
      </c>
      <c r="AU1327" s="270" t="s">
        <v>83</v>
      </c>
      <c r="AV1327" s="15" t="s">
        <v>153</v>
      </c>
      <c r="AW1327" s="15" t="s">
        <v>30</v>
      </c>
      <c r="AX1327" s="15" t="s">
        <v>81</v>
      </c>
      <c r="AY1327" s="270" t="s">
        <v>147</v>
      </c>
    </row>
    <row r="1328" s="2" customFormat="1" ht="37.8" customHeight="1">
      <c r="A1328" s="38"/>
      <c r="B1328" s="39"/>
      <c r="C1328" s="220" t="s">
        <v>1695</v>
      </c>
      <c r="D1328" s="220" t="s">
        <v>149</v>
      </c>
      <c r="E1328" s="221" t="s">
        <v>1696</v>
      </c>
      <c r="F1328" s="222" t="s">
        <v>1697</v>
      </c>
      <c r="G1328" s="223" t="s">
        <v>152</v>
      </c>
      <c r="H1328" s="224">
        <v>9</v>
      </c>
      <c r="I1328" s="225"/>
      <c r="J1328" s="226">
        <f>ROUND(I1328*H1328,2)</f>
        <v>0</v>
      </c>
      <c r="K1328" s="227"/>
      <c r="L1328" s="44"/>
      <c r="M1328" s="228" t="s">
        <v>1</v>
      </c>
      <c r="N1328" s="229" t="s">
        <v>40</v>
      </c>
      <c r="O1328" s="92"/>
      <c r="P1328" s="230">
        <f>O1328*H1328</f>
        <v>0</v>
      </c>
      <c r="Q1328" s="230">
        <v>3.0000000000000001E-05</v>
      </c>
      <c r="R1328" s="230">
        <f>Q1328*H1328</f>
        <v>0.00027</v>
      </c>
      <c r="S1328" s="230">
        <v>0.0046299999999999996</v>
      </c>
      <c r="T1328" s="231">
        <f>S1328*H1328</f>
        <v>0.041669999999999999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32" t="s">
        <v>198</v>
      </c>
      <c r="AT1328" s="232" t="s">
        <v>149</v>
      </c>
      <c r="AU1328" s="232" t="s">
        <v>83</v>
      </c>
      <c r="AY1328" s="17" t="s">
        <v>147</v>
      </c>
      <c r="BE1328" s="233">
        <f>IF(N1328="základní",J1328,0)</f>
        <v>0</v>
      </c>
      <c r="BF1328" s="233">
        <f>IF(N1328="snížená",J1328,0)</f>
        <v>0</v>
      </c>
      <c r="BG1328" s="233">
        <f>IF(N1328="zákl. přenesená",J1328,0)</f>
        <v>0</v>
      </c>
      <c r="BH1328" s="233">
        <f>IF(N1328="sníž. přenesená",J1328,0)</f>
        <v>0</v>
      </c>
      <c r="BI1328" s="233">
        <f>IF(N1328="nulová",J1328,0)</f>
        <v>0</v>
      </c>
      <c r="BJ1328" s="17" t="s">
        <v>153</v>
      </c>
      <c r="BK1328" s="233">
        <f>ROUND(I1328*H1328,2)</f>
        <v>0</v>
      </c>
      <c r="BL1328" s="17" t="s">
        <v>198</v>
      </c>
      <c r="BM1328" s="232" t="s">
        <v>1698</v>
      </c>
    </row>
    <row r="1329" s="2" customFormat="1">
      <c r="A1329" s="38"/>
      <c r="B1329" s="39"/>
      <c r="C1329" s="40"/>
      <c r="D1329" s="234" t="s">
        <v>154</v>
      </c>
      <c r="E1329" s="40"/>
      <c r="F1329" s="235" t="s">
        <v>1697</v>
      </c>
      <c r="G1329" s="40"/>
      <c r="H1329" s="40"/>
      <c r="I1329" s="236"/>
      <c r="J1329" s="40"/>
      <c r="K1329" s="40"/>
      <c r="L1329" s="44"/>
      <c r="M1329" s="237"/>
      <c r="N1329" s="238"/>
      <c r="O1329" s="92"/>
      <c r="P1329" s="92"/>
      <c r="Q1329" s="92"/>
      <c r="R1329" s="92"/>
      <c r="S1329" s="92"/>
      <c r="T1329" s="93"/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T1329" s="17" t="s">
        <v>154</v>
      </c>
      <c r="AU1329" s="17" t="s">
        <v>83</v>
      </c>
    </row>
    <row r="1330" s="13" customFormat="1">
      <c r="A1330" s="13"/>
      <c r="B1330" s="239"/>
      <c r="C1330" s="240"/>
      <c r="D1330" s="234" t="s">
        <v>155</v>
      </c>
      <c r="E1330" s="241" t="s">
        <v>1</v>
      </c>
      <c r="F1330" s="242" t="s">
        <v>1699</v>
      </c>
      <c r="G1330" s="240"/>
      <c r="H1330" s="243">
        <v>9</v>
      </c>
      <c r="I1330" s="244"/>
      <c r="J1330" s="240"/>
      <c r="K1330" s="240"/>
      <c r="L1330" s="245"/>
      <c r="M1330" s="246"/>
      <c r="N1330" s="247"/>
      <c r="O1330" s="247"/>
      <c r="P1330" s="247"/>
      <c r="Q1330" s="247"/>
      <c r="R1330" s="247"/>
      <c r="S1330" s="247"/>
      <c r="T1330" s="24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9" t="s">
        <v>155</v>
      </c>
      <c r="AU1330" s="249" t="s">
        <v>83</v>
      </c>
      <c r="AV1330" s="13" t="s">
        <v>83</v>
      </c>
      <c r="AW1330" s="13" t="s">
        <v>30</v>
      </c>
      <c r="AX1330" s="13" t="s">
        <v>73</v>
      </c>
      <c r="AY1330" s="249" t="s">
        <v>147</v>
      </c>
    </row>
    <row r="1331" s="15" customFormat="1">
      <c r="A1331" s="15"/>
      <c r="B1331" s="260"/>
      <c r="C1331" s="261"/>
      <c r="D1331" s="234" t="s">
        <v>155</v>
      </c>
      <c r="E1331" s="262" t="s">
        <v>1</v>
      </c>
      <c r="F1331" s="263" t="s">
        <v>163</v>
      </c>
      <c r="G1331" s="261"/>
      <c r="H1331" s="264">
        <v>9</v>
      </c>
      <c r="I1331" s="265"/>
      <c r="J1331" s="261"/>
      <c r="K1331" s="261"/>
      <c r="L1331" s="266"/>
      <c r="M1331" s="267"/>
      <c r="N1331" s="268"/>
      <c r="O1331" s="268"/>
      <c r="P1331" s="268"/>
      <c r="Q1331" s="268"/>
      <c r="R1331" s="268"/>
      <c r="S1331" s="268"/>
      <c r="T1331" s="269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70" t="s">
        <v>155</v>
      </c>
      <c r="AU1331" s="270" t="s">
        <v>83</v>
      </c>
      <c r="AV1331" s="15" t="s">
        <v>153</v>
      </c>
      <c r="AW1331" s="15" t="s">
        <v>30</v>
      </c>
      <c r="AX1331" s="15" t="s">
        <v>81</v>
      </c>
      <c r="AY1331" s="270" t="s">
        <v>147</v>
      </c>
    </row>
    <row r="1332" s="2" customFormat="1" ht="24.15" customHeight="1">
      <c r="A1332" s="38"/>
      <c r="B1332" s="39"/>
      <c r="C1332" s="220" t="s">
        <v>941</v>
      </c>
      <c r="D1332" s="220" t="s">
        <v>149</v>
      </c>
      <c r="E1332" s="221" t="s">
        <v>1700</v>
      </c>
      <c r="F1332" s="222" t="s">
        <v>1701</v>
      </c>
      <c r="G1332" s="223" t="s">
        <v>298</v>
      </c>
      <c r="H1332" s="224">
        <v>19</v>
      </c>
      <c r="I1332" s="225"/>
      <c r="J1332" s="226">
        <f>ROUND(I1332*H1332,2)</f>
        <v>0</v>
      </c>
      <c r="K1332" s="227"/>
      <c r="L1332" s="44"/>
      <c r="M1332" s="228" t="s">
        <v>1</v>
      </c>
      <c r="N1332" s="229" t="s">
        <v>40</v>
      </c>
      <c r="O1332" s="92"/>
      <c r="P1332" s="230">
        <f>O1332*H1332</f>
        <v>0</v>
      </c>
      <c r="Q1332" s="230">
        <v>1.0000000000000001E-05</v>
      </c>
      <c r="R1332" s="230">
        <f>Q1332*H1332</f>
        <v>0.00019000000000000001</v>
      </c>
      <c r="S1332" s="230">
        <v>0</v>
      </c>
      <c r="T1332" s="231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32" t="s">
        <v>198</v>
      </c>
      <c r="AT1332" s="232" t="s">
        <v>149</v>
      </c>
      <c r="AU1332" s="232" t="s">
        <v>83</v>
      </c>
      <c r="AY1332" s="17" t="s">
        <v>147</v>
      </c>
      <c r="BE1332" s="233">
        <f>IF(N1332="základní",J1332,0)</f>
        <v>0</v>
      </c>
      <c r="BF1332" s="233">
        <f>IF(N1332="snížená",J1332,0)</f>
        <v>0</v>
      </c>
      <c r="BG1332" s="233">
        <f>IF(N1332="zákl. přenesená",J1332,0)</f>
        <v>0</v>
      </c>
      <c r="BH1332" s="233">
        <f>IF(N1332="sníž. přenesená",J1332,0)</f>
        <v>0</v>
      </c>
      <c r="BI1332" s="233">
        <f>IF(N1332="nulová",J1332,0)</f>
        <v>0</v>
      </c>
      <c r="BJ1332" s="17" t="s">
        <v>153</v>
      </c>
      <c r="BK1332" s="233">
        <f>ROUND(I1332*H1332,2)</f>
        <v>0</v>
      </c>
      <c r="BL1332" s="17" t="s">
        <v>198</v>
      </c>
      <c r="BM1332" s="232" t="s">
        <v>1702</v>
      </c>
    </row>
    <row r="1333" s="2" customFormat="1">
      <c r="A1333" s="38"/>
      <c r="B1333" s="39"/>
      <c r="C1333" s="40"/>
      <c r="D1333" s="234" t="s">
        <v>154</v>
      </c>
      <c r="E1333" s="40"/>
      <c r="F1333" s="235" t="s">
        <v>1701</v>
      </c>
      <c r="G1333" s="40"/>
      <c r="H1333" s="40"/>
      <c r="I1333" s="236"/>
      <c r="J1333" s="40"/>
      <c r="K1333" s="40"/>
      <c r="L1333" s="44"/>
      <c r="M1333" s="237"/>
      <c r="N1333" s="238"/>
      <c r="O1333" s="92"/>
      <c r="P1333" s="92"/>
      <c r="Q1333" s="92"/>
      <c r="R1333" s="92"/>
      <c r="S1333" s="92"/>
      <c r="T1333" s="93"/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T1333" s="17" t="s">
        <v>154</v>
      </c>
      <c r="AU1333" s="17" t="s">
        <v>83</v>
      </c>
    </row>
    <row r="1334" s="13" customFormat="1">
      <c r="A1334" s="13"/>
      <c r="B1334" s="239"/>
      <c r="C1334" s="240"/>
      <c r="D1334" s="234" t="s">
        <v>155</v>
      </c>
      <c r="E1334" s="241" t="s">
        <v>1</v>
      </c>
      <c r="F1334" s="242" t="s">
        <v>1703</v>
      </c>
      <c r="G1334" s="240"/>
      <c r="H1334" s="243">
        <v>19</v>
      </c>
      <c r="I1334" s="244"/>
      <c r="J1334" s="240"/>
      <c r="K1334" s="240"/>
      <c r="L1334" s="245"/>
      <c r="M1334" s="246"/>
      <c r="N1334" s="247"/>
      <c r="O1334" s="247"/>
      <c r="P1334" s="247"/>
      <c r="Q1334" s="247"/>
      <c r="R1334" s="247"/>
      <c r="S1334" s="247"/>
      <c r="T1334" s="24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9" t="s">
        <v>155</v>
      </c>
      <c r="AU1334" s="249" t="s">
        <v>83</v>
      </c>
      <c r="AV1334" s="13" t="s">
        <v>83</v>
      </c>
      <c r="AW1334" s="13" t="s">
        <v>30</v>
      </c>
      <c r="AX1334" s="13" t="s">
        <v>73</v>
      </c>
      <c r="AY1334" s="249" t="s">
        <v>147</v>
      </c>
    </row>
    <row r="1335" s="15" customFormat="1">
      <c r="A1335" s="15"/>
      <c r="B1335" s="260"/>
      <c r="C1335" s="261"/>
      <c r="D1335" s="234" t="s">
        <v>155</v>
      </c>
      <c r="E1335" s="262" t="s">
        <v>1</v>
      </c>
      <c r="F1335" s="263" t="s">
        <v>163</v>
      </c>
      <c r="G1335" s="261"/>
      <c r="H1335" s="264">
        <v>19</v>
      </c>
      <c r="I1335" s="265"/>
      <c r="J1335" s="261"/>
      <c r="K1335" s="261"/>
      <c r="L1335" s="266"/>
      <c r="M1335" s="267"/>
      <c r="N1335" s="268"/>
      <c r="O1335" s="268"/>
      <c r="P1335" s="268"/>
      <c r="Q1335" s="268"/>
      <c r="R1335" s="268"/>
      <c r="S1335" s="268"/>
      <c r="T1335" s="269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70" t="s">
        <v>155</v>
      </c>
      <c r="AU1335" s="270" t="s">
        <v>83</v>
      </c>
      <c r="AV1335" s="15" t="s">
        <v>153</v>
      </c>
      <c r="AW1335" s="15" t="s">
        <v>30</v>
      </c>
      <c r="AX1335" s="15" t="s">
        <v>81</v>
      </c>
      <c r="AY1335" s="270" t="s">
        <v>147</v>
      </c>
    </row>
    <row r="1336" s="2" customFormat="1" ht="24.15" customHeight="1">
      <c r="A1336" s="38"/>
      <c r="B1336" s="39"/>
      <c r="C1336" s="271" t="s">
        <v>1704</v>
      </c>
      <c r="D1336" s="271" t="s">
        <v>253</v>
      </c>
      <c r="E1336" s="272" t="s">
        <v>1705</v>
      </c>
      <c r="F1336" s="273" t="s">
        <v>1706</v>
      </c>
      <c r="G1336" s="274" t="s">
        <v>298</v>
      </c>
      <c r="H1336" s="275">
        <v>19</v>
      </c>
      <c r="I1336" s="276"/>
      <c r="J1336" s="277">
        <f>ROUND(I1336*H1336,2)</f>
        <v>0</v>
      </c>
      <c r="K1336" s="278"/>
      <c r="L1336" s="279"/>
      <c r="M1336" s="280" t="s">
        <v>1</v>
      </c>
      <c r="N1336" s="281" t="s">
        <v>40</v>
      </c>
      <c r="O1336" s="92"/>
      <c r="P1336" s="230">
        <f>O1336*H1336</f>
        <v>0</v>
      </c>
      <c r="Q1336" s="230">
        <v>0.00051999999999999995</v>
      </c>
      <c r="R1336" s="230">
        <f>Q1336*H1336</f>
        <v>0.0098799999999999999</v>
      </c>
      <c r="S1336" s="230">
        <v>0</v>
      </c>
      <c r="T1336" s="231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32" t="s">
        <v>241</v>
      </c>
      <c r="AT1336" s="232" t="s">
        <v>253</v>
      </c>
      <c r="AU1336" s="232" t="s">
        <v>83</v>
      </c>
      <c r="AY1336" s="17" t="s">
        <v>147</v>
      </c>
      <c r="BE1336" s="233">
        <f>IF(N1336="základní",J1336,0)</f>
        <v>0</v>
      </c>
      <c r="BF1336" s="233">
        <f>IF(N1336="snížená",J1336,0)</f>
        <v>0</v>
      </c>
      <c r="BG1336" s="233">
        <f>IF(N1336="zákl. přenesená",J1336,0)</f>
        <v>0</v>
      </c>
      <c r="BH1336" s="233">
        <f>IF(N1336="sníž. přenesená",J1336,0)</f>
        <v>0</v>
      </c>
      <c r="BI1336" s="233">
        <f>IF(N1336="nulová",J1336,0)</f>
        <v>0</v>
      </c>
      <c r="BJ1336" s="17" t="s">
        <v>153</v>
      </c>
      <c r="BK1336" s="233">
        <f>ROUND(I1336*H1336,2)</f>
        <v>0</v>
      </c>
      <c r="BL1336" s="17" t="s">
        <v>198</v>
      </c>
      <c r="BM1336" s="232" t="s">
        <v>1707</v>
      </c>
    </row>
    <row r="1337" s="2" customFormat="1">
      <c r="A1337" s="38"/>
      <c r="B1337" s="39"/>
      <c r="C1337" s="40"/>
      <c r="D1337" s="234" t="s">
        <v>154</v>
      </c>
      <c r="E1337" s="40"/>
      <c r="F1337" s="235" t="s">
        <v>1706</v>
      </c>
      <c r="G1337" s="40"/>
      <c r="H1337" s="40"/>
      <c r="I1337" s="236"/>
      <c r="J1337" s="40"/>
      <c r="K1337" s="40"/>
      <c r="L1337" s="44"/>
      <c r="M1337" s="237"/>
      <c r="N1337" s="238"/>
      <c r="O1337" s="92"/>
      <c r="P1337" s="92"/>
      <c r="Q1337" s="92"/>
      <c r="R1337" s="92"/>
      <c r="S1337" s="92"/>
      <c r="T1337" s="93"/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T1337" s="17" t="s">
        <v>154</v>
      </c>
      <c r="AU1337" s="17" t="s">
        <v>83</v>
      </c>
    </row>
    <row r="1338" s="2" customFormat="1" ht="24.15" customHeight="1">
      <c r="A1338" s="38"/>
      <c r="B1338" s="39"/>
      <c r="C1338" s="220" t="s">
        <v>945</v>
      </c>
      <c r="D1338" s="220" t="s">
        <v>149</v>
      </c>
      <c r="E1338" s="221" t="s">
        <v>1708</v>
      </c>
      <c r="F1338" s="222" t="s">
        <v>1709</v>
      </c>
      <c r="G1338" s="223" t="s">
        <v>298</v>
      </c>
      <c r="H1338" s="224">
        <v>1</v>
      </c>
      <c r="I1338" s="225"/>
      <c r="J1338" s="226">
        <f>ROUND(I1338*H1338,2)</f>
        <v>0</v>
      </c>
      <c r="K1338" s="227"/>
      <c r="L1338" s="44"/>
      <c r="M1338" s="228" t="s">
        <v>1</v>
      </c>
      <c r="N1338" s="229" t="s">
        <v>40</v>
      </c>
      <c r="O1338" s="92"/>
      <c r="P1338" s="230">
        <f>O1338*H1338</f>
        <v>0</v>
      </c>
      <c r="Q1338" s="230">
        <v>0</v>
      </c>
      <c r="R1338" s="230">
        <f>Q1338*H1338</f>
        <v>0</v>
      </c>
      <c r="S1338" s="230">
        <v>0</v>
      </c>
      <c r="T1338" s="231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32" t="s">
        <v>198</v>
      </c>
      <c r="AT1338" s="232" t="s">
        <v>149</v>
      </c>
      <c r="AU1338" s="232" t="s">
        <v>83</v>
      </c>
      <c r="AY1338" s="17" t="s">
        <v>147</v>
      </c>
      <c r="BE1338" s="233">
        <f>IF(N1338="základní",J1338,0)</f>
        <v>0</v>
      </c>
      <c r="BF1338" s="233">
        <f>IF(N1338="snížená",J1338,0)</f>
        <v>0</v>
      </c>
      <c r="BG1338" s="233">
        <f>IF(N1338="zákl. přenesená",J1338,0)</f>
        <v>0</v>
      </c>
      <c r="BH1338" s="233">
        <f>IF(N1338="sníž. přenesená",J1338,0)</f>
        <v>0</v>
      </c>
      <c r="BI1338" s="233">
        <f>IF(N1338="nulová",J1338,0)</f>
        <v>0</v>
      </c>
      <c r="BJ1338" s="17" t="s">
        <v>153</v>
      </c>
      <c r="BK1338" s="233">
        <f>ROUND(I1338*H1338,2)</f>
        <v>0</v>
      </c>
      <c r="BL1338" s="17" t="s">
        <v>198</v>
      </c>
      <c r="BM1338" s="232" t="s">
        <v>1710</v>
      </c>
    </row>
    <row r="1339" s="2" customFormat="1">
      <c r="A1339" s="38"/>
      <c r="B1339" s="39"/>
      <c r="C1339" s="40"/>
      <c r="D1339" s="234" t="s">
        <v>154</v>
      </c>
      <c r="E1339" s="40"/>
      <c r="F1339" s="235" t="s">
        <v>1709</v>
      </c>
      <c r="G1339" s="40"/>
      <c r="H1339" s="40"/>
      <c r="I1339" s="236"/>
      <c r="J1339" s="40"/>
      <c r="K1339" s="40"/>
      <c r="L1339" s="44"/>
      <c r="M1339" s="237"/>
      <c r="N1339" s="238"/>
      <c r="O1339" s="92"/>
      <c r="P1339" s="92"/>
      <c r="Q1339" s="92"/>
      <c r="R1339" s="92"/>
      <c r="S1339" s="92"/>
      <c r="T1339" s="93"/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T1339" s="17" t="s">
        <v>154</v>
      </c>
      <c r="AU1339" s="17" t="s">
        <v>83</v>
      </c>
    </row>
    <row r="1340" s="2" customFormat="1" ht="16.5" customHeight="1">
      <c r="A1340" s="38"/>
      <c r="B1340" s="39"/>
      <c r="C1340" s="271" t="s">
        <v>1711</v>
      </c>
      <c r="D1340" s="271" t="s">
        <v>253</v>
      </c>
      <c r="E1340" s="272" t="s">
        <v>1712</v>
      </c>
      <c r="F1340" s="273" t="s">
        <v>1713</v>
      </c>
      <c r="G1340" s="274" t="s">
        <v>298</v>
      </c>
      <c r="H1340" s="275">
        <v>1</v>
      </c>
      <c r="I1340" s="276"/>
      <c r="J1340" s="277">
        <f>ROUND(I1340*H1340,2)</f>
        <v>0</v>
      </c>
      <c r="K1340" s="278"/>
      <c r="L1340" s="279"/>
      <c r="M1340" s="280" t="s">
        <v>1</v>
      </c>
      <c r="N1340" s="281" t="s">
        <v>40</v>
      </c>
      <c r="O1340" s="92"/>
      <c r="P1340" s="230">
        <f>O1340*H1340</f>
        <v>0</v>
      </c>
      <c r="Q1340" s="230">
        <v>0.0040000000000000001</v>
      </c>
      <c r="R1340" s="230">
        <f>Q1340*H1340</f>
        <v>0.0040000000000000001</v>
      </c>
      <c r="S1340" s="230">
        <v>0</v>
      </c>
      <c r="T1340" s="231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32" t="s">
        <v>241</v>
      </c>
      <c r="AT1340" s="232" t="s">
        <v>253</v>
      </c>
      <c r="AU1340" s="232" t="s">
        <v>83</v>
      </c>
      <c r="AY1340" s="17" t="s">
        <v>147</v>
      </c>
      <c r="BE1340" s="233">
        <f>IF(N1340="základní",J1340,0)</f>
        <v>0</v>
      </c>
      <c r="BF1340" s="233">
        <f>IF(N1340="snížená",J1340,0)</f>
        <v>0</v>
      </c>
      <c r="BG1340" s="233">
        <f>IF(N1340="zákl. přenesená",J1340,0)</f>
        <v>0</v>
      </c>
      <c r="BH1340" s="233">
        <f>IF(N1340="sníž. přenesená",J1340,0)</f>
        <v>0</v>
      </c>
      <c r="BI1340" s="233">
        <f>IF(N1340="nulová",J1340,0)</f>
        <v>0</v>
      </c>
      <c r="BJ1340" s="17" t="s">
        <v>153</v>
      </c>
      <c r="BK1340" s="233">
        <f>ROUND(I1340*H1340,2)</f>
        <v>0</v>
      </c>
      <c r="BL1340" s="17" t="s">
        <v>198</v>
      </c>
      <c r="BM1340" s="232" t="s">
        <v>1714</v>
      </c>
    </row>
    <row r="1341" s="2" customFormat="1">
      <c r="A1341" s="38"/>
      <c r="B1341" s="39"/>
      <c r="C1341" s="40"/>
      <c r="D1341" s="234" t="s">
        <v>154</v>
      </c>
      <c r="E1341" s="40"/>
      <c r="F1341" s="235" t="s">
        <v>1713</v>
      </c>
      <c r="G1341" s="40"/>
      <c r="H1341" s="40"/>
      <c r="I1341" s="236"/>
      <c r="J1341" s="40"/>
      <c r="K1341" s="40"/>
      <c r="L1341" s="44"/>
      <c r="M1341" s="237"/>
      <c r="N1341" s="238"/>
      <c r="O1341" s="92"/>
      <c r="P1341" s="92"/>
      <c r="Q1341" s="92"/>
      <c r="R1341" s="92"/>
      <c r="S1341" s="92"/>
      <c r="T1341" s="93"/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T1341" s="17" t="s">
        <v>154</v>
      </c>
      <c r="AU1341" s="17" t="s">
        <v>83</v>
      </c>
    </row>
    <row r="1342" s="2" customFormat="1" ht="24.15" customHeight="1">
      <c r="A1342" s="38"/>
      <c r="B1342" s="39"/>
      <c r="C1342" s="220" t="s">
        <v>948</v>
      </c>
      <c r="D1342" s="220" t="s">
        <v>149</v>
      </c>
      <c r="E1342" s="221" t="s">
        <v>1715</v>
      </c>
      <c r="F1342" s="222" t="s">
        <v>1716</v>
      </c>
      <c r="G1342" s="223" t="s">
        <v>298</v>
      </c>
      <c r="H1342" s="224">
        <v>21.699999999999999</v>
      </c>
      <c r="I1342" s="225"/>
      <c r="J1342" s="226">
        <f>ROUND(I1342*H1342,2)</f>
        <v>0</v>
      </c>
      <c r="K1342" s="227"/>
      <c r="L1342" s="44"/>
      <c r="M1342" s="228" t="s">
        <v>1</v>
      </c>
      <c r="N1342" s="229" t="s">
        <v>40</v>
      </c>
      <c r="O1342" s="92"/>
      <c r="P1342" s="230">
        <f>O1342*H1342</f>
        <v>0</v>
      </c>
      <c r="Q1342" s="230">
        <v>0</v>
      </c>
      <c r="R1342" s="230">
        <f>Q1342*H1342</f>
        <v>0</v>
      </c>
      <c r="S1342" s="230">
        <v>0</v>
      </c>
      <c r="T1342" s="231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32" t="s">
        <v>198</v>
      </c>
      <c r="AT1342" s="232" t="s">
        <v>149</v>
      </c>
      <c r="AU1342" s="232" t="s">
        <v>83</v>
      </c>
      <c r="AY1342" s="17" t="s">
        <v>147</v>
      </c>
      <c r="BE1342" s="233">
        <f>IF(N1342="základní",J1342,0)</f>
        <v>0</v>
      </c>
      <c r="BF1342" s="233">
        <f>IF(N1342="snížená",J1342,0)</f>
        <v>0</v>
      </c>
      <c r="BG1342" s="233">
        <f>IF(N1342="zákl. přenesená",J1342,0)</f>
        <v>0</v>
      </c>
      <c r="BH1342" s="233">
        <f>IF(N1342="sníž. přenesená",J1342,0)</f>
        <v>0</v>
      </c>
      <c r="BI1342" s="233">
        <f>IF(N1342="nulová",J1342,0)</f>
        <v>0</v>
      </c>
      <c r="BJ1342" s="17" t="s">
        <v>153</v>
      </c>
      <c r="BK1342" s="233">
        <f>ROUND(I1342*H1342,2)</f>
        <v>0</v>
      </c>
      <c r="BL1342" s="17" t="s">
        <v>198</v>
      </c>
      <c r="BM1342" s="232" t="s">
        <v>1717</v>
      </c>
    </row>
    <row r="1343" s="2" customFormat="1">
      <c r="A1343" s="38"/>
      <c r="B1343" s="39"/>
      <c r="C1343" s="40"/>
      <c r="D1343" s="234" t="s">
        <v>154</v>
      </c>
      <c r="E1343" s="40"/>
      <c r="F1343" s="235" t="s">
        <v>1716</v>
      </c>
      <c r="G1343" s="40"/>
      <c r="H1343" s="40"/>
      <c r="I1343" s="236"/>
      <c r="J1343" s="40"/>
      <c r="K1343" s="40"/>
      <c r="L1343" s="44"/>
      <c r="M1343" s="237"/>
      <c r="N1343" s="238"/>
      <c r="O1343" s="92"/>
      <c r="P1343" s="92"/>
      <c r="Q1343" s="92"/>
      <c r="R1343" s="92"/>
      <c r="S1343" s="92"/>
      <c r="T1343" s="93"/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T1343" s="17" t="s">
        <v>154</v>
      </c>
      <c r="AU1343" s="17" t="s">
        <v>83</v>
      </c>
    </row>
    <row r="1344" s="13" customFormat="1">
      <c r="A1344" s="13"/>
      <c r="B1344" s="239"/>
      <c r="C1344" s="240"/>
      <c r="D1344" s="234" t="s">
        <v>155</v>
      </c>
      <c r="E1344" s="241" t="s">
        <v>1</v>
      </c>
      <c r="F1344" s="242" t="s">
        <v>1718</v>
      </c>
      <c r="G1344" s="240"/>
      <c r="H1344" s="243">
        <v>21.699999999999999</v>
      </c>
      <c r="I1344" s="244"/>
      <c r="J1344" s="240"/>
      <c r="K1344" s="240"/>
      <c r="L1344" s="245"/>
      <c r="M1344" s="246"/>
      <c r="N1344" s="247"/>
      <c r="O1344" s="247"/>
      <c r="P1344" s="247"/>
      <c r="Q1344" s="247"/>
      <c r="R1344" s="247"/>
      <c r="S1344" s="247"/>
      <c r="T1344" s="24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9" t="s">
        <v>155</v>
      </c>
      <c r="AU1344" s="249" t="s">
        <v>83</v>
      </c>
      <c r="AV1344" s="13" t="s">
        <v>83</v>
      </c>
      <c r="AW1344" s="13" t="s">
        <v>30</v>
      </c>
      <c r="AX1344" s="13" t="s">
        <v>73</v>
      </c>
      <c r="AY1344" s="249" t="s">
        <v>147</v>
      </c>
    </row>
    <row r="1345" s="15" customFormat="1">
      <c r="A1345" s="15"/>
      <c r="B1345" s="260"/>
      <c r="C1345" s="261"/>
      <c r="D1345" s="234" t="s">
        <v>155</v>
      </c>
      <c r="E1345" s="262" t="s">
        <v>1</v>
      </c>
      <c r="F1345" s="263" t="s">
        <v>163</v>
      </c>
      <c r="G1345" s="261"/>
      <c r="H1345" s="264">
        <v>21.699999999999999</v>
      </c>
      <c r="I1345" s="265"/>
      <c r="J1345" s="261"/>
      <c r="K1345" s="261"/>
      <c r="L1345" s="266"/>
      <c r="M1345" s="267"/>
      <c r="N1345" s="268"/>
      <c r="O1345" s="268"/>
      <c r="P1345" s="268"/>
      <c r="Q1345" s="268"/>
      <c r="R1345" s="268"/>
      <c r="S1345" s="268"/>
      <c r="T1345" s="269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70" t="s">
        <v>155</v>
      </c>
      <c r="AU1345" s="270" t="s">
        <v>83</v>
      </c>
      <c r="AV1345" s="15" t="s">
        <v>153</v>
      </c>
      <c r="AW1345" s="15" t="s">
        <v>30</v>
      </c>
      <c r="AX1345" s="15" t="s">
        <v>81</v>
      </c>
      <c r="AY1345" s="270" t="s">
        <v>147</v>
      </c>
    </row>
    <row r="1346" s="2" customFormat="1" ht="21.75" customHeight="1">
      <c r="A1346" s="38"/>
      <c r="B1346" s="39"/>
      <c r="C1346" s="271" t="s">
        <v>1719</v>
      </c>
      <c r="D1346" s="271" t="s">
        <v>253</v>
      </c>
      <c r="E1346" s="272" t="s">
        <v>1720</v>
      </c>
      <c r="F1346" s="273" t="s">
        <v>1721</v>
      </c>
      <c r="G1346" s="274" t="s">
        <v>298</v>
      </c>
      <c r="H1346" s="275">
        <v>22</v>
      </c>
      <c r="I1346" s="276"/>
      <c r="J1346" s="277">
        <f>ROUND(I1346*H1346,2)</f>
        <v>0</v>
      </c>
      <c r="K1346" s="278"/>
      <c r="L1346" s="279"/>
      <c r="M1346" s="280" t="s">
        <v>1</v>
      </c>
      <c r="N1346" s="281" t="s">
        <v>40</v>
      </c>
      <c r="O1346" s="92"/>
      <c r="P1346" s="230">
        <f>O1346*H1346</f>
        <v>0</v>
      </c>
      <c r="Q1346" s="230">
        <v>0.00063000000000000003</v>
      </c>
      <c r="R1346" s="230">
        <f>Q1346*H1346</f>
        <v>0.013860000000000001</v>
      </c>
      <c r="S1346" s="230">
        <v>0</v>
      </c>
      <c r="T1346" s="231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32" t="s">
        <v>241</v>
      </c>
      <c r="AT1346" s="232" t="s">
        <v>253</v>
      </c>
      <c r="AU1346" s="232" t="s">
        <v>83</v>
      </c>
      <c r="AY1346" s="17" t="s">
        <v>147</v>
      </c>
      <c r="BE1346" s="233">
        <f>IF(N1346="základní",J1346,0)</f>
        <v>0</v>
      </c>
      <c r="BF1346" s="233">
        <f>IF(N1346="snížená",J1346,0)</f>
        <v>0</v>
      </c>
      <c r="BG1346" s="233">
        <f>IF(N1346="zákl. přenesená",J1346,0)</f>
        <v>0</v>
      </c>
      <c r="BH1346" s="233">
        <f>IF(N1346="sníž. přenesená",J1346,0)</f>
        <v>0</v>
      </c>
      <c r="BI1346" s="233">
        <f>IF(N1346="nulová",J1346,0)</f>
        <v>0</v>
      </c>
      <c r="BJ1346" s="17" t="s">
        <v>153</v>
      </c>
      <c r="BK1346" s="233">
        <f>ROUND(I1346*H1346,2)</f>
        <v>0</v>
      </c>
      <c r="BL1346" s="17" t="s">
        <v>198</v>
      </c>
      <c r="BM1346" s="232" t="s">
        <v>1722</v>
      </c>
    </row>
    <row r="1347" s="2" customFormat="1">
      <c r="A1347" s="38"/>
      <c r="B1347" s="39"/>
      <c r="C1347" s="40"/>
      <c r="D1347" s="234" t="s">
        <v>154</v>
      </c>
      <c r="E1347" s="40"/>
      <c r="F1347" s="235" t="s">
        <v>1721</v>
      </c>
      <c r="G1347" s="40"/>
      <c r="H1347" s="40"/>
      <c r="I1347" s="236"/>
      <c r="J1347" s="40"/>
      <c r="K1347" s="40"/>
      <c r="L1347" s="44"/>
      <c r="M1347" s="237"/>
      <c r="N1347" s="238"/>
      <c r="O1347" s="92"/>
      <c r="P1347" s="92"/>
      <c r="Q1347" s="92"/>
      <c r="R1347" s="92"/>
      <c r="S1347" s="92"/>
      <c r="T1347" s="93"/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T1347" s="17" t="s">
        <v>154</v>
      </c>
      <c r="AU1347" s="17" t="s">
        <v>83</v>
      </c>
    </row>
    <row r="1348" s="2" customFormat="1" ht="16.5" customHeight="1">
      <c r="A1348" s="38"/>
      <c r="B1348" s="39"/>
      <c r="C1348" s="271" t="s">
        <v>952</v>
      </c>
      <c r="D1348" s="271" t="s">
        <v>253</v>
      </c>
      <c r="E1348" s="272" t="s">
        <v>1723</v>
      </c>
      <c r="F1348" s="273" t="s">
        <v>1724</v>
      </c>
      <c r="G1348" s="274" t="s">
        <v>298</v>
      </c>
      <c r="H1348" s="275">
        <v>22</v>
      </c>
      <c r="I1348" s="276"/>
      <c r="J1348" s="277">
        <f>ROUND(I1348*H1348,2)</f>
        <v>0</v>
      </c>
      <c r="K1348" s="278"/>
      <c r="L1348" s="279"/>
      <c r="M1348" s="280" t="s">
        <v>1</v>
      </c>
      <c r="N1348" s="281" t="s">
        <v>40</v>
      </c>
      <c r="O1348" s="92"/>
      <c r="P1348" s="230">
        <f>O1348*H1348</f>
        <v>0</v>
      </c>
      <c r="Q1348" s="230">
        <v>0.0018</v>
      </c>
      <c r="R1348" s="230">
        <f>Q1348*H1348</f>
        <v>0.039599999999999996</v>
      </c>
      <c r="S1348" s="230">
        <v>0</v>
      </c>
      <c r="T1348" s="231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32" t="s">
        <v>241</v>
      </c>
      <c r="AT1348" s="232" t="s">
        <v>253</v>
      </c>
      <c r="AU1348" s="232" t="s">
        <v>83</v>
      </c>
      <c r="AY1348" s="17" t="s">
        <v>147</v>
      </c>
      <c r="BE1348" s="233">
        <f>IF(N1348="základní",J1348,0)</f>
        <v>0</v>
      </c>
      <c r="BF1348" s="233">
        <f>IF(N1348="snížená",J1348,0)</f>
        <v>0</v>
      </c>
      <c r="BG1348" s="233">
        <f>IF(N1348="zákl. přenesená",J1348,0)</f>
        <v>0</v>
      </c>
      <c r="BH1348" s="233">
        <f>IF(N1348="sníž. přenesená",J1348,0)</f>
        <v>0</v>
      </c>
      <c r="BI1348" s="233">
        <f>IF(N1348="nulová",J1348,0)</f>
        <v>0</v>
      </c>
      <c r="BJ1348" s="17" t="s">
        <v>153</v>
      </c>
      <c r="BK1348" s="233">
        <f>ROUND(I1348*H1348,2)</f>
        <v>0</v>
      </c>
      <c r="BL1348" s="17" t="s">
        <v>198</v>
      </c>
      <c r="BM1348" s="232" t="s">
        <v>1725</v>
      </c>
    </row>
    <row r="1349" s="2" customFormat="1">
      <c r="A1349" s="38"/>
      <c r="B1349" s="39"/>
      <c r="C1349" s="40"/>
      <c r="D1349" s="234" t="s">
        <v>154</v>
      </c>
      <c r="E1349" s="40"/>
      <c r="F1349" s="235" t="s">
        <v>1724</v>
      </c>
      <c r="G1349" s="40"/>
      <c r="H1349" s="40"/>
      <c r="I1349" s="236"/>
      <c r="J1349" s="40"/>
      <c r="K1349" s="40"/>
      <c r="L1349" s="44"/>
      <c r="M1349" s="237"/>
      <c r="N1349" s="238"/>
      <c r="O1349" s="92"/>
      <c r="P1349" s="92"/>
      <c r="Q1349" s="92"/>
      <c r="R1349" s="92"/>
      <c r="S1349" s="92"/>
      <c r="T1349" s="93"/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T1349" s="17" t="s">
        <v>154</v>
      </c>
      <c r="AU1349" s="17" t="s">
        <v>83</v>
      </c>
    </row>
    <row r="1350" s="2" customFormat="1" ht="16.5" customHeight="1">
      <c r="A1350" s="38"/>
      <c r="B1350" s="39"/>
      <c r="C1350" s="271" t="s">
        <v>1726</v>
      </c>
      <c r="D1350" s="271" t="s">
        <v>253</v>
      </c>
      <c r="E1350" s="272" t="s">
        <v>1727</v>
      </c>
      <c r="F1350" s="273" t="s">
        <v>1728</v>
      </c>
      <c r="G1350" s="274" t="s">
        <v>298</v>
      </c>
      <c r="H1350" s="275">
        <v>20</v>
      </c>
      <c r="I1350" s="276"/>
      <c r="J1350" s="277">
        <f>ROUND(I1350*H1350,2)</f>
        <v>0</v>
      </c>
      <c r="K1350" s="278"/>
      <c r="L1350" s="279"/>
      <c r="M1350" s="280" t="s">
        <v>1</v>
      </c>
      <c r="N1350" s="281" t="s">
        <v>40</v>
      </c>
      <c r="O1350" s="92"/>
      <c r="P1350" s="230">
        <f>O1350*H1350</f>
        <v>0</v>
      </c>
      <c r="Q1350" s="230">
        <v>0.00014999999999999999</v>
      </c>
      <c r="R1350" s="230">
        <f>Q1350*H1350</f>
        <v>0.0029999999999999996</v>
      </c>
      <c r="S1350" s="230">
        <v>0</v>
      </c>
      <c r="T1350" s="231">
        <f>S1350*H1350</f>
        <v>0</v>
      </c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R1350" s="232" t="s">
        <v>241</v>
      </c>
      <c r="AT1350" s="232" t="s">
        <v>253</v>
      </c>
      <c r="AU1350" s="232" t="s">
        <v>83</v>
      </c>
      <c r="AY1350" s="17" t="s">
        <v>147</v>
      </c>
      <c r="BE1350" s="233">
        <f>IF(N1350="základní",J1350,0)</f>
        <v>0</v>
      </c>
      <c r="BF1350" s="233">
        <f>IF(N1350="snížená",J1350,0)</f>
        <v>0</v>
      </c>
      <c r="BG1350" s="233">
        <f>IF(N1350="zákl. přenesená",J1350,0)</f>
        <v>0</v>
      </c>
      <c r="BH1350" s="233">
        <f>IF(N1350="sníž. přenesená",J1350,0)</f>
        <v>0</v>
      </c>
      <c r="BI1350" s="233">
        <f>IF(N1350="nulová",J1350,0)</f>
        <v>0</v>
      </c>
      <c r="BJ1350" s="17" t="s">
        <v>153</v>
      </c>
      <c r="BK1350" s="233">
        <f>ROUND(I1350*H1350,2)</f>
        <v>0</v>
      </c>
      <c r="BL1350" s="17" t="s">
        <v>198</v>
      </c>
      <c r="BM1350" s="232" t="s">
        <v>1729</v>
      </c>
    </row>
    <row r="1351" s="2" customFormat="1">
      <c r="A1351" s="38"/>
      <c r="B1351" s="39"/>
      <c r="C1351" s="40"/>
      <c r="D1351" s="234" t="s">
        <v>154</v>
      </c>
      <c r="E1351" s="40"/>
      <c r="F1351" s="235" t="s">
        <v>1728</v>
      </c>
      <c r="G1351" s="40"/>
      <c r="H1351" s="40"/>
      <c r="I1351" s="236"/>
      <c r="J1351" s="40"/>
      <c r="K1351" s="40"/>
      <c r="L1351" s="44"/>
      <c r="M1351" s="237"/>
      <c r="N1351" s="238"/>
      <c r="O1351" s="92"/>
      <c r="P1351" s="92"/>
      <c r="Q1351" s="92"/>
      <c r="R1351" s="92"/>
      <c r="S1351" s="92"/>
      <c r="T1351" s="93"/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T1351" s="17" t="s">
        <v>154</v>
      </c>
      <c r="AU1351" s="17" t="s">
        <v>83</v>
      </c>
    </row>
    <row r="1352" s="2" customFormat="1" ht="16.5" customHeight="1">
      <c r="A1352" s="38"/>
      <c r="B1352" s="39"/>
      <c r="C1352" s="271" t="s">
        <v>956</v>
      </c>
      <c r="D1352" s="271" t="s">
        <v>253</v>
      </c>
      <c r="E1352" s="272" t="s">
        <v>1730</v>
      </c>
      <c r="F1352" s="273" t="s">
        <v>1731</v>
      </c>
      <c r="G1352" s="274" t="s">
        <v>298</v>
      </c>
      <c r="H1352" s="275">
        <v>8</v>
      </c>
      <c r="I1352" s="276"/>
      <c r="J1352" s="277">
        <f>ROUND(I1352*H1352,2)</f>
        <v>0</v>
      </c>
      <c r="K1352" s="278"/>
      <c r="L1352" s="279"/>
      <c r="M1352" s="280" t="s">
        <v>1</v>
      </c>
      <c r="N1352" s="281" t="s">
        <v>40</v>
      </c>
      <c r="O1352" s="92"/>
      <c r="P1352" s="230">
        <f>O1352*H1352</f>
        <v>0</v>
      </c>
      <c r="Q1352" s="230">
        <v>0.00010000000000000001</v>
      </c>
      <c r="R1352" s="230">
        <f>Q1352*H1352</f>
        <v>0.00080000000000000004</v>
      </c>
      <c r="S1352" s="230">
        <v>0</v>
      </c>
      <c r="T1352" s="231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32" t="s">
        <v>241</v>
      </c>
      <c r="AT1352" s="232" t="s">
        <v>253</v>
      </c>
      <c r="AU1352" s="232" t="s">
        <v>83</v>
      </c>
      <c r="AY1352" s="17" t="s">
        <v>147</v>
      </c>
      <c r="BE1352" s="233">
        <f>IF(N1352="základní",J1352,0)</f>
        <v>0</v>
      </c>
      <c r="BF1352" s="233">
        <f>IF(N1352="snížená",J1352,0)</f>
        <v>0</v>
      </c>
      <c r="BG1352" s="233">
        <f>IF(N1352="zákl. přenesená",J1352,0)</f>
        <v>0</v>
      </c>
      <c r="BH1352" s="233">
        <f>IF(N1352="sníž. přenesená",J1352,0)</f>
        <v>0</v>
      </c>
      <c r="BI1352" s="233">
        <f>IF(N1352="nulová",J1352,0)</f>
        <v>0</v>
      </c>
      <c r="BJ1352" s="17" t="s">
        <v>153</v>
      </c>
      <c r="BK1352" s="233">
        <f>ROUND(I1352*H1352,2)</f>
        <v>0</v>
      </c>
      <c r="BL1352" s="17" t="s">
        <v>198</v>
      </c>
      <c r="BM1352" s="232" t="s">
        <v>1732</v>
      </c>
    </row>
    <row r="1353" s="2" customFormat="1">
      <c r="A1353" s="38"/>
      <c r="B1353" s="39"/>
      <c r="C1353" s="40"/>
      <c r="D1353" s="234" t="s">
        <v>154</v>
      </c>
      <c r="E1353" s="40"/>
      <c r="F1353" s="235" t="s">
        <v>1731</v>
      </c>
      <c r="G1353" s="40"/>
      <c r="H1353" s="40"/>
      <c r="I1353" s="236"/>
      <c r="J1353" s="40"/>
      <c r="K1353" s="40"/>
      <c r="L1353" s="44"/>
      <c r="M1353" s="237"/>
      <c r="N1353" s="238"/>
      <c r="O1353" s="92"/>
      <c r="P1353" s="92"/>
      <c r="Q1353" s="92"/>
      <c r="R1353" s="92"/>
      <c r="S1353" s="92"/>
      <c r="T1353" s="93"/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T1353" s="17" t="s">
        <v>154</v>
      </c>
      <c r="AU1353" s="17" t="s">
        <v>83</v>
      </c>
    </row>
    <row r="1354" s="2" customFormat="1" ht="37.8" customHeight="1">
      <c r="A1354" s="38"/>
      <c r="B1354" s="39"/>
      <c r="C1354" s="220" t="s">
        <v>1733</v>
      </c>
      <c r="D1354" s="220" t="s">
        <v>149</v>
      </c>
      <c r="E1354" s="221" t="s">
        <v>1734</v>
      </c>
      <c r="F1354" s="222" t="s">
        <v>1735</v>
      </c>
      <c r="G1354" s="223" t="s">
        <v>223</v>
      </c>
      <c r="H1354" s="224">
        <v>130</v>
      </c>
      <c r="I1354" s="225"/>
      <c r="J1354" s="226">
        <f>ROUND(I1354*H1354,2)</f>
        <v>0</v>
      </c>
      <c r="K1354" s="227"/>
      <c r="L1354" s="44"/>
      <c r="M1354" s="228" t="s">
        <v>1</v>
      </c>
      <c r="N1354" s="229" t="s">
        <v>40</v>
      </c>
      <c r="O1354" s="92"/>
      <c r="P1354" s="230">
        <f>O1354*H1354</f>
        <v>0</v>
      </c>
      <c r="Q1354" s="230">
        <v>1.0000000000000001E-05</v>
      </c>
      <c r="R1354" s="230">
        <f>Q1354*H1354</f>
        <v>0.0013000000000000002</v>
      </c>
      <c r="S1354" s="230">
        <v>0</v>
      </c>
      <c r="T1354" s="231">
        <f>S1354*H1354</f>
        <v>0</v>
      </c>
      <c r="U1354" s="38"/>
      <c r="V1354" s="38"/>
      <c r="W1354" s="38"/>
      <c r="X1354" s="38"/>
      <c r="Y1354" s="38"/>
      <c r="Z1354" s="38"/>
      <c r="AA1354" s="38"/>
      <c r="AB1354" s="38"/>
      <c r="AC1354" s="38"/>
      <c r="AD1354" s="38"/>
      <c r="AE1354" s="38"/>
      <c r="AR1354" s="232" t="s">
        <v>198</v>
      </c>
      <c r="AT1354" s="232" t="s">
        <v>149</v>
      </c>
      <c r="AU1354" s="232" t="s">
        <v>83</v>
      </c>
      <c r="AY1354" s="17" t="s">
        <v>147</v>
      </c>
      <c r="BE1354" s="233">
        <f>IF(N1354="základní",J1354,0)</f>
        <v>0</v>
      </c>
      <c r="BF1354" s="233">
        <f>IF(N1354="snížená",J1354,0)</f>
        <v>0</v>
      </c>
      <c r="BG1354" s="233">
        <f>IF(N1354="zákl. přenesená",J1354,0)</f>
        <v>0</v>
      </c>
      <c r="BH1354" s="233">
        <f>IF(N1354="sníž. přenesená",J1354,0)</f>
        <v>0</v>
      </c>
      <c r="BI1354" s="233">
        <f>IF(N1354="nulová",J1354,0)</f>
        <v>0</v>
      </c>
      <c r="BJ1354" s="17" t="s">
        <v>153</v>
      </c>
      <c r="BK1354" s="233">
        <f>ROUND(I1354*H1354,2)</f>
        <v>0</v>
      </c>
      <c r="BL1354" s="17" t="s">
        <v>198</v>
      </c>
      <c r="BM1354" s="232" t="s">
        <v>1521</v>
      </c>
    </row>
    <row r="1355" s="2" customFormat="1">
      <c r="A1355" s="38"/>
      <c r="B1355" s="39"/>
      <c r="C1355" s="40"/>
      <c r="D1355" s="234" t="s">
        <v>154</v>
      </c>
      <c r="E1355" s="40"/>
      <c r="F1355" s="235" t="s">
        <v>1735</v>
      </c>
      <c r="G1355" s="40"/>
      <c r="H1355" s="40"/>
      <c r="I1355" s="236"/>
      <c r="J1355" s="40"/>
      <c r="K1355" s="40"/>
      <c r="L1355" s="44"/>
      <c r="M1355" s="237"/>
      <c r="N1355" s="238"/>
      <c r="O1355" s="92"/>
      <c r="P1355" s="92"/>
      <c r="Q1355" s="92"/>
      <c r="R1355" s="92"/>
      <c r="S1355" s="92"/>
      <c r="T1355" s="93"/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T1355" s="17" t="s">
        <v>154</v>
      </c>
      <c r="AU1355" s="17" t="s">
        <v>83</v>
      </c>
    </row>
    <row r="1356" s="2" customFormat="1" ht="37.8" customHeight="1">
      <c r="A1356" s="38"/>
      <c r="B1356" s="39"/>
      <c r="C1356" s="271" t="s">
        <v>960</v>
      </c>
      <c r="D1356" s="271" t="s">
        <v>253</v>
      </c>
      <c r="E1356" s="272" t="s">
        <v>1736</v>
      </c>
      <c r="F1356" s="273" t="s">
        <v>1737</v>
      </c>
      <c r="G1356" s="274" t="s">
        <v>223</v>
      </c>
      <c r="H1356" s="275">
        <v>143</v>
      </c>
      <c r="I1356" s="276"/>
      <c r="J1356" s="277">
        <f>ROUND(I1356*H1356,2)</f>
        <v>0</v>
      </c>
      <c r="K1356" s="278"/>
      <c r="L1356" s="279"/>
      <c r="M1356" s="280" t="s">
        <v>1</v>
      </c>
      <c r="N1356" s="281" t="s">
        <v>40</v>
      </c>
      <c r="O1356" s="92"/>
      <c r="P1356" s="230">
        <f>O1356*H1356</f>
        <v>0</v>
      </c>
      <c r="Q1356" s="230">
        <v>0.00014999999999999999</v>
      </c>
      <c r="R1356" s="230">
        <f>Q1356*H1356</f>
        <v>0.021449999999999997</v>
      </c>
      <c r="S1356" s="230">
        <v>0</v>
      </c>
      <c r="T1356" s="231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232" t="s">
        <v>241</v>
      </c>
      <c r="AT1356" s="232" t="s">
        <v>253</v>
      </c>
      <c r="AU1356" s="232" t="s">
        <v>83</v>
      </c>
      <c r="AY1356" s="17" t="s">
        <v>147</v>
      </c>
      <c r="BE1356" s="233">
        <f>IF(N1356="základní",J1356,0)</f>
        <v>0</v>
      </c>
      <c r="BF1356" s="233">
        <f>IF(N1356="snížená",J1356,0)</f>
        <v>0</v>
      </c>
      <c r="BG1356" s="233">
        <f>IF(N1356="zákl. přenesená",J1356,0)</f>
        <v>0</v>
      </c>
      <c r="BH1356" s="233">
        <f>IF(N1356="sníž. přenesená",J1356,0)</f>
        <v>0</v>
      </c>
      <c r="BI1356" s="233">
        <f>IF(N1356="nulová",J1356,0)</f>
        <v>0</v>
      </c>
      <c r="BJ1356" s="17" t="s">
        <v>153</v>
      </c>
      <c r="BK1356" s="233">
        <f>ROUND(I1356*H1356,2)</f>
        <v>0</v>
      </c>
      <c r="BL1356" s="17" t="s">
        <v>198</v>
      </c>
      <c r="BM1356" s="232" t="s">
        <v>1621</v>
      </c>
    </row>
    <row r="1357" s="2" customFormat="1">
      <c r="A1357" s="38"/>
      <c r="B1357" s="39"/>
      <c r="C1357" s="40"/>
      <c r="D1357" s="234" t="s">
        <v>154</v>
      </c>
      <c r="E1357" s="40"/>
      <c r="F1357" s="235" t="s">
        <v>1737</v>
      </c>
      <c r="G1357" s="40"/>
      <c r="H1357" s="40"/>
      <c r="I1357" s="236"/>
      <c r="J1357" s="40"/>
      <c r="K1357" s="40"/>
      <c r="L1357" s="44"/>
      <c r="M1357" s="237"/>
      <c r="N1357" s="238"/>
      <c r="O1357" s="92"/>
      <c r="P1357" s="92"/>
      <c r="Q1357" s="92"/>
      <c r="R1357" s="92"/>
      <c r="S1357" s="92"/>
      <c r="T1357" s="93"/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T1357" s="17" t="s">
        <v>154</v>
      </c>
      <c r="AU1357" s="17" t="s">
        <v>83</v>
      </c>
    </row>
    <row r="1358" s="13" customFormat="1">
      <c r="A1358" s="13"/>
      <c r="B1358" s="239"/>
      <c r="C1358" s="240"/>
      <c r="D1358" s="234" t="s">
        <v>155</v>
      </c>
      <c r="E1358" s="241" t="s">
        <v>1</v>
      </c>
      <c r="F1358" s="242" t="s">
        <v>1738</v>
      </c>
      <c r="G1358" s="240"/>
      <c r="H1358" s="243">
        <v>143</v>
      </c>
      <c r="I1358" s="244"/>
      <c r="J1358" s="240"/>
      <c r="K1358" s="240"/>
      <c r="L1358" s="245"/>
      <c r="M1358" s="246"/>
      <c r="N1358" s="247"/>
      <c r="O1358" s="247"/>
      <c r="P1358" s="247"/>
      <c r="Q1358" s="247"/>
      <c r="R1358" s="247"/>
      <c r="S1358" s="247"/>
      <c r="T1358" s="24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9" t="s">
        <v>155</v>
      </c>
      <c r="AU1358" s="249" t="s">
        <v>83</v>
      </c>
      <c r="AV1358" s="13" t="s">
        <v>83</v>
      </c>
      <c r="AW1358" s="13" t="s">
        <v>30</v>
      </c>
      <c r="AX1358" s="13" t="s">
        <v>73</v>
      </c>
      <c r="AY1358" s="249" t="s">
        <v>147</v>
      </c>
    </row>
    <row r="1359" s="15" customFormat="1">
      <c r="A1359" s="15"/>
      <c r="B1359" s="260"/>
      <c r="C1359" s="261"/>
      <c r="D1359" s="234" t="s">
        <v>155</v>
      </c>
      <c r="E1359" s="262" t="s">
        <v>1</v>
      </c>
      <c r="F1359" s="263" t="s">
        <v>163</v>
      </c>
      <c r="G1359" s="261"/>
      <c r="H1359" s="264">
        <v>143</v>
      </c>
      <c r="I1359" s="265"/>
      <c r="J1359" s="261"/>
      <c r="K1359" s="261"/>
      <c r="L1359" s="266"/>
      <c r="M1359" s="267"/>
      <c r="N1359" s="268"/>
      <c r="O1359" s="268"/>
      <c r="P1359" s="268"/>
      <c r="Q1359" s="268"/>
      <c r="R1359" s="268"/>
      <c r="S1359" s="268"/>
      <c r="T1359" s="269"/>
      <c r="U1359" s="15"/>
      <c r="V1359" s="15"/>
      <c r="W1359" s="15"/>
      <c r="X1359" s="15"/>
      <c r="Y1359" s="15"/>
      <c r="Z1359" s="15"/>
      <c r="AA1359" s="15"/>
      <c r="AB1359" s="15"/>
      <c r="AC1359" s="15"/>
      <c r="AD1359" s="15"/>
      <c r="AE1359" s="15"/>
      <c r="AT1359" s="270" t="s">
        <v>155</v>
      </c>
      <c r="AU1359" s="270" t="s">
        <v>83</v>
      </c>
      <c r="AV1359" s="15" t="s">
        <v>153</v>
      </c>
      <c r="AW1359" s="15" t="s">
        <v>30</v>
      </c>
      <c r="AX1359" s="15" t="s">
        <v>81</v>
      </c>
      <c r="AY1359" s="270" t="s">
        <v>147</v>
      </c>
    </row>
    <row r="1360" s="2" customFormat="1" ht="24.15" customHeight="1">
      <c r="A1360" s="38"/>
      <c r="B1360" s="39"/>
      <c r="C1360" s="220" t="s">
        <v>1739</v>
      </c>
      <c r="D1360" s="220" t="s">
        <v>149</v>
      </c>
      <c r="E1360" s="221" t="s">
        <v>1740</v>
      </c>
      <c r="F1360" s="222" t="s">
        <v>1741</v>
      </c>
      <c r="G1360" s="223" t="s">
        <v>223</v>
      </c>
      <c r="H1360" s="224">
        <v>130</v>
      </c>
      <c r="I1360" s="225"/>
      <c r="J1360" s="226">
        <f>ROUND(I1360*H1360,2)</f>
        <v>0</v>
      </c>
      <c r="K1360" s="227"/>
      <c r="L1360" s="44"/>
      <c r="M1360" s="228" t="s">
        <v>1</v>
      </c>
      <c r="N1360" s="229" t="s">
        <v>40</v>
      </c>
      <c r="O1360" s="92"/>
      <c r="P1360" s="230">
        <f>O1360*H1360</f>
        <v>0</v>
      </c>
      <c r="Q1360" s="230">
        <v>0</v>
      </c>
      <c r="R1360" s="230">
        <f>Q1360*H1360</f>
        <v>0</v>
      </c>
      <c r="S1360" s="230">
        <v>0</v>
      </c>
      <c r="T1360" s="231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32" t="s">
        <v>198</v>
      </c>
      <c r="AT1360" s="232" t="s">
        <v>149</v>
      </c>
      <c r="AU1360" s="232" t="s">
        <v>83</v>
      </c>
      <c r="AY1360" s="17" t="s">
        <v>147</v>
      </c>
      <c r="BE1360" s="233">
        <f>IF(N1360="základní",J1360,0)</f>
        <v>0</v>
      </c>
      <c r="BF1360" s="233">
        <f>IF(N1360="snížená",J1360,0)</f>
        <v>0</v>
      </c>
      <c r="BG1360" s="233">
        <f>IF(N1360="zákl. přenesená",J1360,0)</f>
        <v>0</v>
      </c>
      <c r="BH1360" s="233">
        <f>IF(N1360="sníž. přenesená",J1360,0)</f>
        <v>0</v>
      </c>
      <c r="BI1360" s="233">
        <f>IF(N1360="nulová",J1360,0)</f>
        <v>0</v>
      </c>
      <c r="BJ1360" s="17" t="s">
        <v>153</v>
      </c>
      <c r="BK1360" s="233">
        <f>ROUND(I1360*H1360,2)</f>
        <v>0</v>
      </c>
      <c r="BL1360" s="17" t="s">
        <v>198</v>
      </c>
      <c r="BM1360" s="232" t="s">
        <v>1742</v>
      </c>
    </row>
    <row r="1361" s="2" customFormat="1">
      <c r="A1361" s="38"/>
      <c r="B1361" s="39"/>
      <c r="C1361" s="40"/>
      <c r="D1361" s="234" t="s">
        <v>154</v>
      </c>
      <c r="E1361" s="40"/>
      <c r="F1361" s="235" t="s">
        <v>1741</v>
      </c>
      <c r="G1361" s="40"/>
      <c r="H1361" s="40"/>
      <c r="I1361" s="236"/>
      <c r="J1361" s="40"/>
      <c r="K1361" s="40"/>
      <c r="L1361" s="44"/>
      <c r="M1361" s="237"/>
      <c r="N1361" s="238"/>
      <c r="O1361" s="92"/>
      <c r="P1361" s="92"/>
      <c r="Q1361" s="92"/>
      <c r="R1361" s="92"/>
      <c r="S1361" s="92"/>
      <c r="T1361" s="93"/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T1361" s="17" t="s">
        <v>154</v>
      </c>
      <c r="AU1361" s="17" t="s">
        <v>83</v>
      </c>
    </row>
    <row r="1362" s="2" customFormat="1" ht="24.15" customHeight="1">
      <c r="A1362" s="38"/>
      <c r="B1362" s="39"/>
      <c r="C1362" s="220" t="s">
        <v>963</v>
      </c>
      <c r="D1362" s="220" t="s">
        <v>149</v>
      </c>
      <c r="E1362" s="221" t="s">
        <v>1743</v>
      </c>
      <c r="F1362" s="222" t="s">
        <v>1744</v>
      </c>
      <c r="G1362" s="223" t="s">
        <v>223</v>
      </c>
      <c r="H1362" s="224">
        <v>130</v>
      </c>
      <c r="I1362" s="225"/>
      <c r="J1362" s="226">
        <f>ROUND(I1362*H1362,2)</f>
        <v>0</v>
      </c>
      <c r="K1362" s="227"/>
      <c r="L1362" s="44"/>
      <c r="M1362" s="228" t="s">
        <v>1</v>
      </c>
      <c r="N1362" s="229" t="s">
        <v>40</v>
      </c>
      <c r="O1362" s="92"/>
      <c r="P1362" s="230">
        <f>O1362*H1362</f>
        <v>0</v>
      </c>
      <c r="Q1362" s="230">
        <v>0</v>
      </c>
      <c r="R1362" s="230">
        <f>Q1362*H1362</f>
        <v>0</v>
      </c>
      <c r="S1362" s="230">
        <v>0.00012999999999999999</v>
      </c>
      <c r="T1362" s="231">
        <f>S1362*H1362</f>
        <v>0.016899999999999998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32" t="s">
        <v>198</v>
      </c>
      <c r="AT1362" s="232" t="s">
        <v>149</v>
      </c>
      <c r="AU1362" s="232" t="s">
        <v>83</v>
      </c>
      <c r="AY1362" s="17" t="s">
        <v>147</v>
      </c>
      <c r="BE1362" s="233">
        <f>IF(N1362="základní",J1362,0)</f>
        <v>0</v>
      </c>
      <c r="BF1362" s="233">
        <f>IF(N1362="snížená",J1362,0)</f>
        <v>0</v>
      </c>
      <c r="BG1362" s="233">
        <f>IF(N1362="zákl. přenesená",J1362,0)</f>
        <v>0</v>
      </c>
      <c r="BH1362" s="233">
        <f>IF(N1362="sníž. přenesená",J1362,0)</f>
        <v>0</v>
      </c>
      <c r="BI1362" s="233">
        <f>IF(N1362="nulová",J1362,0)</f>
        <v>0</v>
      </c>
      <c r="BJ1362" s="17" t="s">
        <v>153</v>
      </c>
      <c r="BK1362" s="233">
        <f>ROUND(I1362*H1362,2)</f>
        <v>0</v>
      </c>
      <c r="BL1362" s="17" t="s">
        <v>198</v>
      </c>
      <c r="BM1362" s="232" t="s">
        <v>1745</v>
      </c>
    </row>
    <row r="1363" s="2" customFormat="1">
      <c r="A1363" s="38"/>
      <c r="B1363" s="39"/>
      <c r="C1363" s="40"/>
      <c r="D1363" s="234" t="s">
        <v>154</v>
      </c>
      <c r="E1363" s="40"/>
      <c r="F1363" s="235" t="s">
        <v>1744</v>
      </c>
      <c r="G1363" s="40"/>
      <c r="H1363" s="40"/>
      <c r="I1363" s="236"/>
      <c r="J1363" s="40"/>
      <c r="K1363" s="40"/>
      <c r="L1363" s="44"/>
      <c r="M1363" s="237"/>
      <c r="N1363" s="238"/>
      <c r="O1363" s="92"/>
      <c r="P1363" s="92"/>
      <c r="Q1363" s="92"/>
      <c r="R1363" s="92"/>
      <c r="S1363" s="92"/>
      <c r="T1363" s="93"/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T1363" s="17" t="s">
        <v>154</v>
      </c>
      <c r="AU1363" s="17" t="s">
        <v>83</v>
      </c>
    </row>
    <row r="1364" s="2" customFormat="1" ht="24.15" customHeight="1">
      <c r="A1364" s="38"/>
      <c r="B1364" s="39"/>
      <c r="C1364" s="220" t="s">
        <v>1746</v>
      </c>
      <c r="D1364" s="220" t="s">
        <v>149</v>
      </c>
      <c r="E1364" s="221" t="s">
        <v>1747</v>
      </c>
      <c r="F1364" s="222" t="s">
        <v>1748</v>
      </c>
      <c r="G1364" s="223" t="s">
        <v>236</v>
      </c>
      <c r="H1364" s="224">
        <v>0.125</v>
      </c>
      <c r="I1364" s="225"/>
      <c r="J1364" s="226">
        <f>ROUND(I1364*H1364,2)</f>
        <v>0</v>
      </c>
      <c r="K1364" s="227"/>
      <c r="L1364" s="44"/>
      <c r="M1364" s="228" t="s">
        <v>1</v>
      </c>
      <c r="N1364" s="229" t="s">
        <v>40</v>
      </c>
      <c r="O1364" s="92"/>
      <c r="P1364" s="230">
        <f>O1364*H1364</f>
        <v>0</v>
      </c>
      <c r="Q1364" s="230">
        <v>0</v>
      </c>
      <c r="R1364" s="230">
        <f>Q1364*H1364</f>
        <v>0</v>
      </c>
      <c r="S1364" s="230">
        <v>0</v>
      </c>
      <c r="T1364" s="231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32" t="s">
        <v>198</v>
      </c>
      <c r="AT1364" s="232" t="s">
        <v>149</v>
      </c>
      <c r="AU1364" s="232" t="s">
        <v>83</v>
      </c>
      <c r="AY1364" s="17" t="s">
        <v>147</v>
      </c>
      <c r="BE1364" s="233">
        <f>IF(N1364="základní",J1364,0)</f>
        <v>0</v>
      </c>
      <c r="BF1364" s="233">
        <f>IF(N1364="snížená",J1364,0)</f>
        <v>0</v>
      </c>
      <c r="BG1364" s="233">
        <f>IF(N1364="zákl. přenesená",J1364,0)</f>
        <v>0</v>
      </c>
      <c r="BH1364" s="233">
        <f>IF(N1364="sníž. přenesená",J1364,0)</f>
        <v>0</v>
      </c>
      <c r="BI1364" s="233">
        <f>IF(N1364="nulová",J1364,0)</f>
        <v>0</v>
      </c>
      <c r="BJ1364" s="17" t="s">
        <v>153</v>
      </c>
      <c r="BK1364" s="233">
        <f>ROUND(I1364*H1364,2)</f>
        <v>0</v>
      </c>
      <c r="BL1364" s="17" t="s">
        <v>198</v>
      </c>
      <c r="BM1364" s="232" t="s">
        <v>1749</v>
      </c>
    </row>
    <row r="1365" s="2" customFormat="1">
      <c r="A1365" s="38"/>
      <c r="B1365" s="39"/>
      <c r="C1365" s="40"/>
      <c r="D1365" s="234" t="s">
        <v>154</v>
      </c>
      <c r="E1365" s="40"/>
      <c r="F1365" s="235" t="s">
        <v>1750</v>
      </c>
      <c r="G1365" s="40"/>
      <c r="H1365" s="40"/>
      <c r="I1365" s="236"/>
      <c r="J1365" s="40"/>
      <c r="K1365" s="40"/>
      <c r="L1365" s="44"/>
      <c r="M1365" s="237"/>
      <c r="N1365" s="238"/>
      <c r="O1365" s="92"/>
      <c r="P1365" s="92"/>
      <c r="Q1365" s="92"/>
      <c r="R1365" s="92"/>
      <c r="S1365" s="92"/>
      <c r="T1365" s="93"/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T1365" s="17" t="s">
        <v>154</v>
      </c>
      <c r="AU1365" s="17" t="s">
        <v>83</v>
      </c>
    </row>
    <row r="1366" s="12" customFormat="1" ht="22.8" customHeight="1">
      <c r="A1366" s="12"/>
      <c r="B1366" s="204"/>
      <c r="C1366" s="205"/>
      <c r="D1366" s="206" t="s">
        <v>72</v>
      </c>
      <c r="E1366" s="218" t="s">
        <v>1742</v>
      </c>
      <c r="F1366" s="218" t="s">
        <v>1751</v>
      </c>
      <c r="G1366" s="205"/>
      <c r="H1366" s="205"/>
      <c r="I1366" s="208"/>
      <c r="J1366" s="219">
        <f>BK1366</f>
        <v>0</v>
      </c>
      <c r="K1366" s="205"/>
      <c r="L1366" s="210"/>
      <c r="M1366" s="211"/>
      <c r="N1366" s="212"/>
      <c r="O1366" s="212"/>
      <c r="P1366" s="213">
        <f>SUM(P1367:P1434)</f>
        <v>0</v>
      </c>
      <c r="Q1366" s="212"/>
      <c r="R1366" s="213">
        <f>SUM(R1367:R1434)</f>
        <v>0.65005475000000001</v>
      </c>
      <c r="S1366" s="212"/>
      <c r="T1366" s="214">
        <f>SUM(T1367:T1434)</f>
        <v>0</v>
      </c>
      <c r="U1366" s="12"/>
      <c r="V1366" s="12"/>
      <c r="W1366" s="12"/>
      <c r="X1366" s="12"/>
      <c r="Y1366" s="12"/>
      <c r="Z1366" s="12"/>
      <c r="AA1366" s="12"/>
      <c r="AB1366" s="12"/>
      <c r="AC1366" s="12"/>
      <c r="AD1366" s="12"/>
      <c r="AE1366" s="12"/>
      <c r="AR1366" s="215" t="s">
        <v>83</v>
      </c>
      <c r="AT1366" s="216" t="s">
        <v>72</v>
      </c>
      <c r="AU1366" s="216" t="s">
        <v>81</v>
      </c>
      <c r="AY1366" s="215" t="s">
        <v>147</v>
      </c>
      <c r="BK1366" s="217">
        <f>SUM(BK1367:BK1434)</f>
        <v>0</v>
      </c>
    </row>
    <row r="1367" s="2" customFormat="1" ht="24.15" customHeight="1">
      <c r="A1367" s="38"/>
      <c r="B1367" s="39"/>
      <c r="C1367" s="220" t="s">
        <v>1752</v>
      </c>
      <c r="D1367" s="220" t="s">
        <v>149</v>
      </c>
      <c r="E1367" s="221" t="s">
        <v>1753</v>
      </c>
      <c r="F1367" s="222" t="s">
        <v>1754</v>
      </c>
      <c r="G1367" s="223" t="s">
        <v>223</v>
      </c>
      <c r="H1367" s="224">
        <v>16.125</v>
      </c>
      <c r="I1367" s="225"/>
      <c r="J1367" s="226">
        <f>ROUND(I1367*H1367,2)</f>
        <v>0</v>
      </c>
      <c r="K1367" s="227"/>
      <c r="L1367" s="44"/>
      <c r="M1367" s="228" t="s">
        <v>1</v>
      </c>
      <c r="N1367" s="229" t="s">
        <v>40</v>
      </c>
      <c r="O1367" s="92"/>
      <c r="P1367" s="230">
        <f>O1367*H1367</f>
        <v>0</v>
      </c>
      <c r="Q1367" s="230">
        <v>0.00027</v>
      </c>
      <c r="R1367" s="230">
        <f>Q1367*H1367</f>
        <v>0.00435375</v>
      </c>
      <c r="S1367" s="230">
        <v>0</v>
      </c>
      <c r="T1367" s="231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32" t="s">
        <v>198</v>
      </c>
      <c r="AT1367" s="232" t="s">
        <v>149</v>
      </c>
      <c r="AU1367" s="232" t="s">
        <v>83</v>
      </c>
      <c r="AY1367" s="17" t="s">
        <v>147</v>
      </c>
      <c r="BE1367" s="233">
        <f>IF(N1367="základní",J1367,0)</f>
        <v>0</v>
      </c>
      <c r="BF1367" s="233">
        <f>IF(N1367="snížená",J1367,0)</f>
        <v>0</v>
      </c>
      <c r="BG1367" s="233">
        <f>IF(N1367="zákl. přenesená",J1367,0)</f>
        <v>0</v>
      </c>
      <c r="BH1367" s="233">
        <f>IF(N1367="sníž. přenesená",J1367,0)</f>
        <v>0</v>
      </c>
      <c r="BI1367" s="233">
        <f>IF(N1367="nulová",J1367,0)</f>
        <v>0</v>
      </c>
      <c r="BJ1367" s="17" t="s">
        <v>153</v>
      </c>
      <c r="BK1367" s="233">
        <f>ROUND(I1367*H1367,2)</f>
        <v>0</v>
      </c>
      <c r="BL1367" s="17" t="s">
        <v>198</v>
      </c>
      <c r="BM1367" s="232" t="s">
        <v>1755</v>
      </c>
    </row>
    <row r="1368" s="2" customFormat="1">
      <c r="A1368" s="38"/>
      <c r="B1368" s="39"/>
      <c r="C1368" s="40"/>
      <c r="D1368" s="234" t="s">
        <v>154</v>
      </c>
      <c r="E1368" s="40"/>
      <c r="F1368" s="235" t="s">
        <v>1754</v>
      </c>
      <c r="G1368" s="40"/>
      <c r="H1368" s="40"/>
      <c r="I1368" s="236"/>
      <c r="J1368" s="40"/>
      <c r="K1368" s="40"/>
      <c r="L1368" s="44"/>
      <c r="M1368" s="237"/>
      <c r="N1368" s="238"/>
      <c r="O1368" s="92"/>
      <c r="P1368" s="92"/>
      <c r="Q1368" s="92"/>
      <c r="R1368" s="92"/>
      <c r="S1368" s="92"/>
      <c r="T1368" s="93"/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T1368" s="17" t="s">
        <v>154</v>
      </c>
      <c r="AU1368" s="17" t="s">
        <v>83</v>
      </c>
    </row>
    <row r="1369" s="13" customFormat="1">
      <c r="A1369" s="13"/>
      <c r="B1369" s="239"/>
      <c r="C1369" s="240"/>
      <c r="D1369" s="234" t="s">
        <v>155</v>
      </c>
      <c r="E1369" s="241" t="s">
        <v>1</v>
      </c>
      <c r="F1369" s="242" t="s">
        <v>1756</v>
      </c>
      <c r="G1369" s="240"/>
      <c r="H1369" s="243">
        <v>16.125</v>
      </c>
      <c r="I1369" s="244"/>
      <c r="J1369" s="240"/>
      <c r="K1369" s="240"/>
      <c r="L1369" s="245"/>
      <c r="M1369" s="246"/>
      <c r="N1369" s="247"/>
      <c r="O1369" s="247"/>
      <c r="P1369" s="247"/>
      <c r="Q1369" s="247"/>
      <c r="R1369" s="247"/>
      <c r="S1369" s="247"/>
      <c r="T1369" s="24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9" t="s">
        <v>155</v>
      </c>
      <c r="AU1369" s="249" t="s">
        <v>83</v>
      </c>
      <c r="AV1369" s="13" t="s">
        <v>83</v>
      </c>
      <c r="AW1369" s="13" t="s">
        <v>30</v>
      </c>
      <c r="AX1369" s="13" t="s">
        <v>73</v>
      </c>
      <c r="AY1369" s="249" t="s">
        <v>147</v>
      </c>
    </row>
    <row r="1370" s="15" customFormat="1">
      <c r="A1370" s="15"/>
      <c r="B1370" s="260"/>
      <c r="C1370" s="261"/>
      <c r="D1370" s="234" t="s">
        <v>155</v>
      </c>
      <c r="E1370" s="262" t="s">
        <v>1</v>
      </c>
      <c r="F1370" s="263" t="s">
        <v>163</v>
      </c>
      <c r="G1370" s="261"/>
      <c r="H1370" s="264">
        <v>16.125</v>
      </c>
      <c r="I1370" s="265"/>
      <c r="J1370" s="261"/>
      <c r="K1370" s="261"/>
      <c r="L1370" s="266"/>
      <c r="M1370" s="267"/>
      <c r="N1370" s="268"/>
      <c r="O1370" s="268"/>
      <c r="P1370" s="268"/>
      <c r="Q1370" s="268"/>
      <c r="R1370" s="268"/>
      <c r="S1370" s="268"/>
      <c r="T1370" s="269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70" t="s">
        <v>155</v>
      </c>
      <c r="AU1370" s="270" t="s">
        <v>83</v>
      </c>
      <c r="AV1370" s="15" t="s">
        <v>153</v>
      </c>
      <c r="AW1370" s="15" t="s">
        <v>30</v>
      </c>
      <c r="AX1370" s="15" t="s">
        <v>81</v>
      </c>
      <c r="AY1370" s="270" t="s">
        <v>147</v>
      </c>
    </row>
    <row r="1371" s="2" customFormat="1" ht="24.15" customHeight="1">
      <c r="A1371" s="38"/>
      <c r="B1371" s="39"/>
      <c r="C1371" s="271" t="s">
        <v>1757</v>
      </c>
      <c r="D1371" s="271" t="s">
        <v>253</v>
      </c>
      <c r="E1371" s="272" t="s">
        <v>1758</v>
      </c>
      <c r="F1371" s="273" t="s">
        <v>1759</v>
      </c>
      <c r="G1371" s="274" t="s">
        <v>223</v>
      </c>
      <c r="H1371" s="275">
        <v>16.125</v>
      </c>
      <c r="I1371" s="276"/>
      <c r="J1371" s="277">
        <f>ROUND(I1371*H1371,2)</f>
        <v>0</v>
      </c>
      <c r="K1371" s="278"/>
      <c r="L1371" s="279"/>
      <c r="M1371" s="280" t="s">
        <v>1</v>
      </c>
      <c r="N1371" s="281" t="s">
        <v>40</v>
      </c>
      <c r="O1371" s="92"/>
      <c r="P1371" s="230">
        <f>O1371*H1371</f>
        <v>0</v>
      </c>
      <c r="Q1371" s="230">
        <v>0.03056</v>
      </c>
      <c r="R1371" s="230">
        <f>Q1371*H1371</f>
        <v>0.49278</v>
      </c>
      <c r="S1371" s="230">
        <v>0</v>
      </c>
      <c r="T1371" s="231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32" t="s">
        <v>241</v>
      </c>
      <c r="AT1371" s="232" t="s">
        <v>253</v>
      </c>
      <c r="AU1371" s="232" t="s">
        <v>83</v>
      </c>
      <c r="AY1371" s="17" t="s">
        <v>147</v>
      </c>
      <c r="BE1371" s="233">
        <f>IF(N1371="základní",J1371,0)</f>
        <v>0</v>
      </c>
      <c r="BF1371" s="233">
        <f>IF(N1371="snížená",J1371,0)</f>
        <v>0</v>
      </c>
      <c r="BG1371" s="233">
        <f>IF(N1371="zákl. přenesená",J1371,0)</f>
        <v>0</v>
      </c>
      <c r="BH1371" s="233">
        <f>IF(N1371="sníž. přenesená",J1371,0)</f>
        <v>0</v>
      </c>
      <c r="BI1371" s="233">
        <f>IF(N1371="nulová",J1371,0)</f>
        <v>0</v>
      </c>
      <c r="BJ1371" s="17" t="s">
        <v>153</v>
      </c>
      <c r="BK1371" s="233">
        <f>ROUND(I1371*H1371,2)</f>
        <v>0</v>
      </c>
      <c r="BL1371" s="17" t="s">
        <v>198</v>
      </c>
      <c r="BM1371" s="232" t="s">
        <v>1760</v>
      </c>
    </row>
    <row r="1372" s="2" customFormat="1">
      <c r="A1372" s="38"/>
      <c r="B1372" s="39"/>
      <c r="C1372" s="40"/>
      <c r="D1372" s="234" t="s">
        <v>154</v>
      </c>
      <c r="E1372" s="40"/>
      <c r="F1372" s="235" t="s">
        <v>1759</v>
      </c>
      <c r="G1372" s="40"/>
      <c r="H1372" s="40"/>
      <c r="I1372" s="236"/>
      <c r="J1372" s="40"/>
      <c r="K1372" s="40"/>
      <c r="L1372" s="44"/>
      <c r="M1372" s="237"/>
      <c r="N1372" s="238"/>
      <c r="O1372" s="92"/>
      <c r="P1372" s="92"/>
      <c r="Q1372" s="92"/>
      <c r="R1372" s="92"/>
      <c r="S1372" s="92"/>
      <c r="T1372" s="93"/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T1372" s="17" t="s">
        <v>154</v>
      </c>
      <c r="AU1372" s="17" t="s">
        <v>83</v>
      </c>
    </row>
    <row r="1373" s="2" customFormat="1" ht="24.15" customHeight="1">
      <c r="A1373" s="38"/>
      <c r="B1373" s="39"/>
      <c r="C1373" s="220" t="s">
        <v>977</v>
      </c>
      <c r="D1373" s="220" t="s">
        <v>149</v>
      </c>
      <c r="E1373" s="221" t="s">
        <v>1761</v>
      </c>
      <c r="F1373" s="222" t="s">
        <v>1762</v>
      </c>
      <c r="G1373" s="223" t="s">
        <v>298</v>
      </c>
      <c r="H1373" s="224">
        <v>0.90000000000000002</v>
      </c>
      <c r="I1373" s="225"/>
      <c r="J1373" s="226">
        <f>ROUND(I1373*H1373,2)</f>
        <v>0</v>
      </c>
      <c r="K1373" s="227"/>
      <c r="L1373" s="44"/>
      <c r="M1373" s="228" t="s">
        <v>1</v>
      </c>
      <c r="N1373" s="229" t="s">
        <v>40</v>
      </c>
      <c r="O1373" s="92"/>
      <c r="P1373" s="230">
        <f>O1373*H1373</f>
        <v>0</v>
      </c>
      <c r="Q1373" s="230">
        <v>0.00027</v>
      </c>
      <c r="R1373" s="230">
        <f>Q1373*H1373</f>
        <v>0.000243</v>
      </c>
      <c r="S1373" s="230">
        <v>0</v>
      </c>
      <c r="T1373" s="231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32" t="s">
        <v>198</v>
      </c>
      <c r="AT1373" s="232" t="s">
        <v>149</v>
      </c>
      <c r="AU1373" s="232" t="s">
        <v>83</v>
      </c>
      <c r="AY1373" s="17" t="s">
        <v>147</v>
      </c>
      <c r="BE1373" s="233">
        <f>IF(N1373="základní",J1373,0)</f>
        <v>0</v>
      </c>
      <c r="BF1373" s="233">
        <f>IF(N1373="snížená",J1373,0)</f>
        <v>0</v>
      </c>
      <c r="BG1373" s="233">
        <f>IF(N1373="zákl. přenesená",J1373,0)</f>
        <v>0</v>
      </c>
      <c r="BH1373" s="233">
        <f>IF(N1373="sníž. přenesená",J1373,0)</f>
        <v>0</v>
      </c>
      <c r="BI1373" s="233">
        <f>IF(N1373="nulová",J1373,0)</f>
        <v>0</v>
      </c>
      <c r="BJ1373" s="17" t="s">
        <v>153</v>
      </c>
      <c r="BK1373" s="233">
        <f>ROUND(I1373*H1373,2)</f>
        <v>0</v>
      </c>
      <c r="BL1373" s="17" t="s">
        <v>198</v>
      </c>
      <c r="BM1373" s="232" t="s">
        <v>1763</v>
      </c>
    </row>
    <row r="1374" s="2" customFormat="1">
      <c r="A1374" s="38"/>
      <c r="B1374" s="39"/>
      <c r="C1374" s="40"/>
      <c r="D1374" s="234" t="s">
        <v>154</v>
      </c>
      <c r="E1374" s="40"/>
      <c r="F1374" s="235" t="s">
        <v>1762</v>
      </c>
      <c r="G1374" s="40"/>
      <c r="H1374" s="40"/>
      <c r="I1374" s="236"/>
      <c r="J1374" s="40"/>
      <c r="K1374" s="40"/>
      <c r="L1374" s="44"/>
      <c r="M1374" s="237"/>
      <c r="N1374" s="238"/>
      <c r="O1374" s="92"/>
      <c r="P1374" s="92"/>
      <c r="Q1374" s="92"/>
      <c r="R1374" s="92"/>
      <c r="S1374" s="92"/>
      <c r="T1374" s="93"/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T1374" s="17" t="s">
        <v>154</v>
      </c>
      <c r="AU1374" s="17" t="s">
        <v>83</v>
      </c>
    </row>
    <row r="1375" s="13" customFormat="1">
      <c r="A1375" s="13"/>
      <c r="B1375" s="239"/>
      <c r="C1375" s="240"/>
      <c r="D1375" s="234" t="s">
        <v>155</v>
      </c>
      <c r="E1375" s="241" t="s">
        <v>1</v>
      </c>
      <c r="F1375" s="242" t="s">
        <v>1764</v>
      </c>
      <c r="G1375" s="240"/>
      <c r="H1375" s="243">
        <v>0.90000000000000002</v>
      </c>
      <c r="I1375" s="244"/>
      <c r="J1375" s="240"/>
      <c r="K1375" s="240"/>
      <c r="L1375" s="245"/>
      <c r="M1375" s="246"/>
      <c r="N1375" s="247"/>
      <c r="O1375" s="247"/>
      <c r="P1375" s="247"/>
      <c r="Q1375" s="247"/>
      <c r="R1375" s="247"/>
      <c r="S1375" s="247"/>
      <c r="T1375" s="24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9" t="s">
        <v>155</v>
      </c>
      <c r="AU1375" s="249" t="s">
        <v>83</v>
      </c>
      <c r="AV1375" s="13" t="s">
        <v>83</v>
      </c>
      <c r="AW1375" s="13" t="s">
        <v>30</v>
      </c>
      <c r="AX1375" s="13" t="s">
        <v>73</v>
      </c>
      <c r="AY1375" s="249" t="s">
        <v>147</v>
      </c>
    </row>
    <row r="1376" s="15" customFormat="1">
      <c r="A1376" s="15"/>
      <c r="B1376" s="260"/>
      <c r="C1376" s="261"/>
      <c r="D1376" s="234" t="s">
        <v>155</v>
      </c>
      <c r="E1376" s="262" t="s">
        <v>1</v>
      </c>
      <c r="F1376" s="263" t="s">
        <v>163</v>
      </c>
      <c r="G1376" s="261"/>
      <c r="H1376" s="264">
        <v>0.90000000000000002</v>
      </c>
      <c r="I1376" s="265"/>
      <c r="J1376" s="261"/>
      <c r="K1376" s="261"/>
      <c r="L1376" s="266"/>
      <c r="M1376" s="267"/>
      <c r="N1376" s="268"/>
      <c r="O1376" s="268"/>
      <c r="P1376" s="268"/>
      <c r="Q1376" s="268"/>
      <c r="R1376" s="268"/>
      <c r="S1376" s="268"/>
      <c r="T1376" s="269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70" t="s">
        <v>155</v>
      </c>
      <c r="AU1376" s="270" t="s">
        <v>83</v>
      </c>
      <c r="AV1376" s="15" t="s">
        <v>153</v>
      </c>
      <c r="AW1376" s="15" t="s">
        <v>30</v>
      </c>
      <c r="AX1376" s="15" t="s">
        <v>81</v>
      </c>
      <c r="AY1376" s="270" t="s">
        <v>147</v>
      </c>
    </row>
    <row r="1377" s="2" customFormat="1" ht="24.15" customHeight="1">
      <c r="A1377" s="38"/>
      <c r="B1377" s="39"/>
      <c r="C1377" s="271" t="s">
        <v>1765</v>
      </c>
      <c r="D1377" s="271" t="s">
        <v>253</v>
      </c>
      <c r="E1377" s="272" t="s">
        <v>1766</v>
      </c>
      <c r="F1377" s="273" t="s">
        <v>1767</v>
      </c>
      <c r="G1377" s="274" t="s">
        <v>223</v>
      </c>
      <c r="H1377" s="275">
        <v>0.90000000000000002</v>
      </c>
      <c r="I1377" s="276"/>
      <c r="J1377" s="277">
        <f>ROUND(I1377*H1377,2)</f>
        <v>0</v>
      </c>
      <c r="K1377" s="278"/>
      <c r="L1377" s="279"/>
      <c r="M1377" s="280" t="s">
        <v>1</v>
      </c>
      <c r="N1377" s="281" t="s">
        <v>40</v>
      </c>
      <c r="O1377" s="92"/>
      <c r="P1377" s="230">
        <f>O1377*H1377</f>
        <v>0</v>
      </c>
      <c r="Q1377" s="230">
        <v>0.034720000000000001</v>
      </c>
      <c r="R1377" s="230">
        <f>Q1377*H1377</f>
        <v>0.031248000000000001</v>
      </c>
      <c r="S1377" s="230">
        <v>0</v>
      </c>
      <c r="T1377" s="231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32" t="s">
        <v>241</v>
      </c>
      <c r="AT1377" s="232" t="s">
        <v>253</v>
      </c>
      <c r="AU1377" s="232" t="s">
        <v>83</v>
      </c>
      <c r="AY1377" s="17" t="s">
        <v>147</v>
      </c>
      <c r="BE1377" s="233">
        <f>IF(N1377="základní",J1377,0)</f>
        <v>0</v>
      </c>
      <c r="BF1377" s="233">
        <f>IF(N1377="snížená",J1377,0)</f>
        <v>0</v>
      </c>
      <c r="BG1377" s="233">
        <f>IF(N1377="zákl. přenesená",J1377,0)</f>
        <v>0</v>
      </c>
      <c r="BH1377" s="233">
        <f>IF(N1377="sníž. přenesená",J1377,0)</f>
        <v>0</v>
      </c>
      <c r="BI1377" s="233">
        <f>IF(N1377="nulová",J1377,0)</f>
        <v>0</v>
      </c>
      <c r="BJ1377" s="17" t="s">
        <v>153</v>
      </c>
      <c r="BK1377" s="233">
        <f>ROUND(I1377*H1377,2)</f>
        <v>0</v>
      </c>
      <c r="BL1377" s="17" t="s">
        <v>198</v>
      </c>
      <c r="BM1377" s="232" t="s">
        <v>1768</v>
      </c>
    </row>
    <row r="1378" s="2" customFormat="1">
      <c r="A1378" s="38"/>
      <c r="B1378" s="39"/>
      <c r="C1378" s="40"/>
      <c r="D1378" s="234" t="s">
        <v>154</v>
      </c>
      <c r="E1378" s="40"/>
      <c r="F1378" s="235" t="s">
        <v>1767</v>
      </c>
      <c r="G1378" s="40"/>
      <c r="H1378" s="40"/>
      <c r="I1378" s="236"/>
      <c r="J1378" s="40"/>
      <c r="K1378" s="40"/>
      <c r="L1378" s="44"/>
      <c r="M1378" s="237"/>
      <c r="N1378" s="238"/>
      <c r="O1378" s="92"/>
      <c r="P1378" s="92"/>
      <c r="Q1378" s="92"/>
      <c r="R1378" s="92"/>
      <c r="S1378" s="92"/>
      <c r="T1378" s="93"/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T1378" s="17" t="s">
        <v>154</v>
      </c>
      <c r="AU1378" s="17" t="s">
        <v>83</v>
      </c>
    </row>
    <row r="1379" s="2" customFormat="1" ht="24.15" customHeight="1">
      <c r="A1379" s="38"/>
      <c r="B1379" s="39"/>
      <c r="C1379" s="220" t="s">
        <v>981</v>
      </c>
      <c r="D1379" s="220" t="s">
        <v>149</v>
      </c>
      <c r="E1379" s="221" t="s">
        <v>1769</v>
      </c>
      <c r="F1379" s="222" t="s">
        <v>1770</v>
      </c>
      <c r="G1379" s="223" t="s">
        <v>298</v>
      </c>
      <c r="H1379" s="224">
        <v>4</v>
      </c>
      <c r="I1379" s="225"/>
      <c r="J1379" s="226">
        <f>ROUND(I1379*H1379,2)</f>
        <v>0</v>
      </c>
      <c r="K1379" s="227"/>
      <c r="L1379" s="44"/>
      <c r="M1379" s="228" t="s">
        <v>1</v>
      </c>
      <c r="N1379" s="229" t="s">
        <v>40</v>
      </c>
      <c r="O1379" s="92"/>
      <c r="P1379" s="230">
        <f>O1379*H1379</f>
        <v>0</v>
      </c>
      <c r="Q1379" s="230">
        <v>0</v>
      </c>
      <c r="R1379" s="230">
        <f>Q1379*H1379</f>
        <v>0</v>
      </c>
      <c r="S1379" s="230">
        <v>0</v>
      </c>
      <c r="T1379" s="231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32" t="s">
        <v>198</v>
      </c>
      <c r="AT1379" s="232" t="s">
        <v>149</v>
      </c>
      <c r="AU1379" s="232" t="s">
        <v>83</v>
      </c>
      <c r="AY1379" s="17" t="s">
        <v>147</v>
      </c>
      <c r="BE1379" s="233">
        <f>IF(N1379="základní",J1379,0)</f>
        <v>0</v>
      </c>
      <c r="BF1379" s="233">
        <f>IF(N1379="snížená",J1379,0)</f>
        <v>0</v>
      </c>
      <c r="BG1379" s="233">
        <f>IF(N1379="zákl. přenesená",J1379,0)</f>
        <v>0</v>
      </c>
      <c r="BH1379" s="233">
        <f>IF(N1379="sníž. přenesená",J1379,0)</f>
        <v>0</v>
      </c>
      <c r="BI1379" s="233">
        <f>IF(N1379="nulová",J1379,0)</f>
        <v>0</v>
      </c>
      <c r="BJ1379" s="17" t="s">
        <v>153</v>
      </c>
      <c r="BK1379" s="233">
        <f>ROUND(I1379*H1379,2)</f>
        <v>0</v>
      </c>
      <c r="BL1379" s="17" t="s">
        <v>198</v>
      </c>
      <c r="BM1379" s="232" t="s">
        <v>1771</v>
      </c>
    </row>
    <row r="1380" s="2" customFormat="1">
      <c r="A1380" s="38"/>
      <c r="B1380" s="39"/>
      <c r="C1380" s="40"/>
      <c r="D1380" s="234" t="s">
        <v>154</v>
      </c>
      <c r="E1380" s="40"/>
      <c r="F1380" s="235" t="s">
        <v>1770</v>
      </c>
      <c r="G1380" s="40"/>
      <c r="H1380" s="40"/>
      <c r="I1380" s="236"/>
      <c r="J1380" s="40"/>
      <c r="K1380" s="40"/>
      <c r="L1380" s="44"/>
      <c r="M1380" s="237"/>
      <c r="N1380" s="238"/>
      <c r="O1380" s="92"/>
      <c r="P1380" s="92"/>
      <c r="Q1380" s="92"/>
      <c r="R1380" s="92"/>
      <c r="S1380" s="92"/>
      <c r="T1380" s="93"/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T1380" s="17" t="s">
        <v>154</v>
      </c>
      <c r="AU1380" s="17" t="s">
        <v>83</v>
      </c>
    </row>
    <row r="1381" s="2" customFormat="1" ht="24.15" customHeight="1">
      <c r="A1381" s="38"/>
      <c r="B1381" s="39"/>
      <c r="C1381" s="271" t="s">
        <v>1772</v>
      </c>
      <c r="D1381" s="271" t="s">
        <v>253</v>
      </c>
      <c r="E1381" s="272" t="s">
        <v>1773</v>
      </c>
      <c r="F1381" s="273" t="s">
        <v>1774</v>
      </c>
      <c r="G1381" s="274" t="s">
        <v>298</v>
      </c>
      <c r="H1381" s="275">
        <v>1</v>
      </c>
      <c r="I1381" s="276"/>
      <c r="J1381" s="277">
        <f>ROUND(I1381*H1381,2)</f>
        <v>0</v>
      </c>
      <c r="K1381" s="278"/>
      <c r="L1381" s="279"/>
      <c r="M1381" s="280" t="s">
        <v>1</v>
      </c>
      <c r="N1381" s="281" t="s">
        <v>40</v>
      </c>
      <c r="O1381" s="92"/>
      <c r="P1381" s="230">
        <f>O1381*H1381</f>
        <v>0</v>
      </c>
      <c r="Q1381" s="230">
        <v>0.016</v>
      </c>
      <c r="R1381" s="230">
        <f>Q1381*H1381</f>
        <v>0.016</v>
      </c>
      <c r="S1381" s="230">
        <v>0</v>
      </c>
      <c r="T1381" s="231">
        <f>S1381*H1381</f>
        <v>0</v>
      </c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  <c r="AE1381" s="38"/>
      <c r="AR1381" s="232" t="s">
        <v>241</v>
      </c>
      <c r="AT1381" s="232" t="s">
        <v>253</v>
      </c>
      <c r="AU1381" s="232" t="s">
        <v>83</v>
      </c>
      <c r="AY1381" s="17" t="s">
        <v>147</v>
      </c>
      <c r="BE1381" s="233">
        <f>IF(N1381="základní",J1381,0)</f>
        <v>0</v>
      </c>
      <c r="BF1381" s="233">
        <f>IF(N1381="snížená",J1381,0)</f>
        <v>0</v>
      </c>
      <c r="BG1381" s="233">
        <f>IF(N1381="zákl. přenesená",J1381,0)</f>
        <v>0</v>
      </c>
      <c r="BH1381" s="233">
        <f>IF(N1381="sníž. přenesená",J1381,0)</f>
        <v>0</v>
      </c>
      <c r="BI1381" s="233">
        <f>IF(N1381="nulová",J1381,0)</f>
        <v>0</v>
      </c>
      <c r="BJ1381" s="17" t="s">
        <v>153</v>
      </c>
      <c r="BK1381" s="233">
        <f>ROUND(I1381*H1381,2)</f>
        <v>0</v>
      </c>
      <c r="BL1381" s="17" t="s">
        <v>198</v>
      </c>
      <c r="BM1381" s="232" t="s">
        <v>1775</v>
      </c>
    </row>
    <row r="1382" s="2" customFormat="1">
      <c r="A1382" s="38"/>
      <c r="B1382" s="39"/>
      <c r="C1382" s="40"/>
      <c r="D1382" s="234" t="s">
        <v>154</v>
      </c>
      <c r="E1382" s="40"/>
      <c r="F1382" s="235" t="s">
        <v>1774</v>
      </c>
      <c r="G1382" s="40"/>
      <c r="H1382" s="40"/>
      <c r="I1382" s="236"/>
      <c r="J1382" s="40"/>
      <c r="K1382" s="40"/>
      <c r="L1382" s="44"/>
      <c r="M1382" s="237"/>
      <c r="N1382" s="238"/>
      <c r="O1382" s="92"/>
      <c r="P1382" s="92"/>
      <c r="Q1382" s="92"/>
      <c r="R1382" s="92"/>
      <c r="S1382" s="92"/>
      <c r="T1382" s="93"/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  <c r="AE1382" s="38"/>
      <c r="AT1382" s="17" t="s">
        <v>154</v>
      </c>
      <c r="AU1382" s="17" t="s">
        <v>83</v>
      </c>
    </row>
    <row r="1383" s="2" customFormat="1" ht="24.15" customHeight="1">
      <c r="A1383" s="38"/>
      <c r="B1383" s="39"/>
      <c r="C1383" s="271" t="s">
        <v>985</v>
      </c>
      <c r="D1383" s="271" t="s">
        <v>253</v>
      </c>
      <c r="E1383" s="272" t="s">
        <v>1776</v>
      </c>
      <c r="F1383" s="273" t="s">
        <v>1777</v>
      </c>
      <c r="G1383" s="274" t="s">
        <v>298</v>
      </c>
      <c r="H1383" s="275">
        <v>2</v>
      </c>
      <c r="I1383" s="276"/>
      <c r="J1383" s="277">
        <f>ROUND(I1383*H1383,2)</f>
        <v>0</v>
      </c>
      <c r="K1383" s="278"/>
      <c r="L1383" s="279"/>
      <c r="M1383" s="280" t="s">
        <v>1</v>
      </c>
      <c r="N1383" s="281" t="s">
        <v>40</v>
      </c>
      <c r="O1383" s="92"/>
      <c r="P1383" s="230">
        <f>O1383*H1383</f>
        <v>0</v>
      </c>
      <c r="Q1383" s="230">
        <v>0.017500000000000002</v>
      </c>
      <c r="R1383" s="230">
        <f>Q1383*H1383</f>
        <v>0.035000000000000003</v>
      </c>
      <c r="S1383" s="230">
        <v>0</v>
      </c>
      <c r="T1383" s="231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32" t="s">
        <v>241</v>
      </c>
      <c r="AT1383" s="232" t="s">
        <v>253</v>
      </c>
      <c r="AU1383" s="232" t="s">
        <v>83</v>
      </c>
      <c r="AY1383" s="17" t="s">
        <v>147</v>
      </c>
      <c r="BE1383" s="233">
        <f>IF(N1383="základní",J1383,0)</f>
        <v>0</v>
      </c>
      <c r="BF1383" s="233">
        <f>IF(N1383="snížená",J1383,0)</f>
        <v>0</v>
      </c>
      <c r="BG1383" s="233">
        <f>IF(N1383="zákl. přenesená",J1383,0)</f>
        <v>0</v>
      </c>
      <c r="BH1383" s="233">
        <f>IF(N1383="sníž. přenesená",J1383,0)</f>
        <v>0</v>
      </c>
      <c r="BI1383" s="233">
        <f>IF(N1383="nulová",J1383,0)</f>
        <v>0</v>
      </c>
      <c r="BJ1383" s="17" t="s">
        <v>153</v>
      </c>
      <c r="BK1383" s="233">
        <f>ROUND(I1383*H1383,2)</f>
        <v>0</v>
      </c>
      <c r="BL1383" s="17" t="s">
        <v>198</v>
      </c>
      <c r="BM1383" s="232" t="s">
        <v>1778</v>
      </c>
    </row>
    <row r="1384" s="2" customFormat="1">
      <c r="A1384" s="38"/>
      <c r="B1384" s="39"/>
      <c r="C1384" s="40"/>
      <c r="D1384" s="234" t="s">
        <v>154</v>
      </c>
      <c r="E1384" s="40"/>
      <c r="F1384" s="235" t="s">
        <v>1777</v>
      </c>
      <c r="G1384" s="40"/>
      <c r="H1384" s="40"/>
      <c r="I1384" s="236"/>
      <c r="J1384" s="40"/>
      <c r="K1384" s="40"/>
      <c r="L1384" s="44"/>
      <c r="M1384" s="237"/>
      <c r="N1384" s="238"/>
      <c r="O1384" s="92"/>
      <c r="P1384" s="92"/>
      <c r="Q1384" s="92"/>
      <c r="R1384" s="92"/>
      <c r="S1384" s="92"/>
      <c r="T1384" s="93"/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T1384" s="17" t="s">
        <v>154</v>
      </c>
      <c r="AU1384" s="17" t="s">
        <v>83</v>
      </c>
    </row>
    <row r="1385" s="2" customFormat="1" ht="24.15" customHeight="1">
      <c r="A1385" s="38"/>
      <c r="B1385" s="39"/>
      <c r="C1385" s="271" t="s">
        <v>1779</v>
      </c>
      <c r="D1385" s="271" t="s">
        <v>253</v>
      </c>
      <c r="E1385" s="272" t="s">
        <v>1780</v>
      </c>
      <c r="F1385" s="273" t="s">
        <v>1781</v>
      </c>
      <c r="G1385" s="274" t="s">
        <v>298</v>
      </c>
      <c r="H1385" s="275">
        <v>1</v>
      </c>
      <c r="I1385" s="276"/>
      <c r="J1385" s="277">
        <f>ROUND(I1385*H1385,2)</f>
        <v>0</v>
      </c>
      <c r="K1385" s="278"/>
      <c r="L1385" s="279"/>
      <c r="M1385" s="280" t="s">
        <v>1</v>
      </c>
      <c r="N1385" s="281" t="s">
        <v>40</v>
      </c>
      <c r="O1385" s="92"/>
      <c r="P1385" s="230">
        <f>O1385*H1385</f>
        <v>0</v>
      </c>
      <c r="Q1385" s="230">
        <v>0.0195</v>
      </c>
      <c r="R1385" s="230">
        <f>Q1385*H1385</f>
        <v>0.0195</v>
      </c>
      <c r="S1385" s="230">
        <v>0</v>
      </c>
      <c r="T1385" s="231">
        <f>S1385*H1385</f>
        <v>0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32" t="s">
        <v>241</v>
      </c>
      <c r="AT1385" s="232" t="s">
        <v>253</v>
      </c>
      <c r="AU1385" s="232" t="s">
        <v>83</v>
      </c>
      <c r="AY1385" s="17" t="s">
        <v>147</v>
      </c>
      <c r="BE1385" s="233">
        <f>IF(N1385="základní",J1385,0)</f>
        <v>0</v>
      </c>
      <c r="BF1385" s="233">
        <f>IF(N1385="snížená",J1385,0)</f>
        <v>0</v>
      </c>
      <c r="BG1385" s="233">
        <f>IF(N1385="zákl. přenesená",J1385,0)</f>
        <v>0</v>
      </c>
      <c r="BH1385" s="233">
        <f>IF(N1385="sníž. přenesená",J1385,0)</f>
        <v>0</v>
      </c>
      <c r="BI1385" s="233">
        <f>IF(N1385="nulová",J1385,0)</f>
        <v>0</v>
      </c>
      <c r="BJ1385" s="17" t="s">
        <v>153</v>
      </c>
      <c r="BK1385" s="233">
        <f>ROUND(I1385*H1385,2)</f>
        <v>0</v>
      </c>
      <c r="BL1385" s="17" t="s">
        <v>198</v>
      </c>
      <c r="BM1385" s="232" t="s">
        <v>1782</v>
      </c>
    </row>
    <row r="1386" s="2" customFormat="1">
      <c r="A1386" s="38"/>
      <c r="B1386" s="39"/>
      <c r="C1386" s="40"/>
      <c r="D1386" s="234" t="s">
        <v>154</v>
      </c>
      <c r="E1386" s="40"/>
      <c r="F1386" s="235" t="s">
        <v>1781</v>
      </c>
      <c r="G1386" s="40"/>
      <c r="H1386" s="40"/>
      <c r="I1386" s="236"/>
      <c r="J1386" s="40"/>
      <c r="K1386" s="40"/>
      <c r="L1386" s="44"/>
      <c r="M1386" s="237"/>
      <c r="N1386" s="238"/>
      <c r="O1386" s="92"/>
      <c r="P1386" s="92"/>
      <c r="Q1386" s="92"/>
      <c r="R1386" s="92"/>
      <c r="S1386" s="92"/>
      <c r="T1386" s="93"/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T1386" s="17" t="s">
        <v>154</v>
      </c>
      <c r="AU1386" s="17" t="s">
        <v>83</v>
      </c>
    </row>
    <row r="1387" s="2" customFormat="1" ht="24.15" customHeight="1">
      <c r="A1387" s="38"/>
      <c r="B1387" s="39"/>
      <c r="C1387" s="220" t="s">
        <v>989</v>
      </c>
      <c r="D1387" s="220" t="s">
        <v>149</v>
      </c>
      <c r="E1387" s="221" t="s">
        <v>1783</v>
      </c>
      <c r="F1387" s="222" t="s">
        <v>1784</v>
      </c>
      <c r="G1387" s="223" t="s">
        <v>298</v>
      </c>
      <c r="H1387" s="224">
        <v>1</v>
      </c>
      <c r="I1387" s="225"/>
      <c r="J1387" s="226">
        <f>ROUND(I1387*H1387,2)</f>
        <v>0</v>
      </c>
      <c r="K1387" s="227"/>
      <c r="L1387" s="44"/>
      <c r="M1387" s="228" t="s">
        <v>1</v>
      </c>
      <c r="N1387" s="229" t="s">
        <v>40</v>
      </c>
      <c r="O1387" s="92"/>
      <c r="P1387" s="230">
        <f>O1387*H1387</f>
        <v>0</v>
      </c>
      <c r="Q1387" s="230">
        <v>0</v>
      </c>
      <c r="R1387" s="230">
        <f>Q1387*H1387</f>
        <v>0</v>
      </c>
      <c r="S1387" s="230">
        <v>0</v>
      </c>
      <c r="T1387" s="231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32" t="s">
        <v>198</v>
      </c>
      <c r="AT1387" s="232" t="s">
        <v>149</v>
      </c>
      <c r="AU1387" s="232" t="s">
        <v>83</v>
      </c>
      <c r="AY1387" s="17" t="s">
        <v>147</v>
      </c>
      <c r="BE1387" s="233">
        <f>IF(N1387="základní",J1387,0)</f>
        <v>0</v>
      </c>
      <c r="BF1387" s="233">
        <f>IF(N1387="snížená",J1387,0)</f>
        <v>0</v>
      </c>
      <c r="BG1387" s="233">
        <f>IF(N1387="zákl. přenesená",J1387,0)</f>
        <v>0</v>
      </c>
      <c r="BH1387" s="233">
        <f>IF(N1387="sníž. přenesená",J1387,0)</f>
        <v>0</v>
      </c>
      <c r="BI1387" s="233">
        <f>IF(N1387="nulová",J1387,0)</f>
        <v>0</v>
      </c>
      <c r="BJ1387" s="17" t="s">
        <v>153</v>
      </c>
      <c r="BK1387" s="233">
        <f>ROUND(I1387*H1387,2)</f>
        <v>0</v>
      </c>
      <c r="BL1387" s="17" t="s">
        <v>198</v>
      </c>
      <c r="BM1387" s="232" t="s">
        <v>1785</v>
      </c>
    </row>
    <row r="1388" s="2" customFormat="1">
      <c r="A1388" s="38"/>
      <c r="B1388" s="39"/>
      <c r="C1388" s="40"/>
      <c r="D1388" s="234" t="s">
        <v>154</v>
      </c>
      <c r="E1388" s="40"/>
      <c r="F1388" s="235" t="s">
        <v>1784</v>
      </c>
      <c r="G1388" s="40"/>
      <c r="H1388" s="40"/>
      <c r="I1388" s="236"/>
      <c r="J1388" s="40"/>
      <c r="K1388" s="40"/>
      <c r="L1388" s="44"/>
      <c r="M1388" s="237"/>
      <c r="N1388" s="238"/>
      <c r="O1388" s="92"/>
      <c r="P1388" s="92"/>
      <c r="Q1388" s="92"/>
      <c r="R1388" s="92"/>
      <c r="S1388" s="92"/>
      <c r="T1388" s="93"/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T1388" s="17" t="s">
        <v>154</v>
      </c>
      <c r="AU1388" s="17" t="s">
        <v>83</v>
      </c>
    </row>
    <row r="1389" s="2" customFormat="1" ht="24.15" customHeight="1">
      <c r="A1389" s="38"/>
      <c r="B1389" s="39"/>
      <c r="C1389" s="271" t="s">
        <v>1786</v>
      </c>
      <c r="D1389" s="271" t="s">
        <v>253</v>
      </c>
      <c r="E1389" s="272" t="s">
        <v>1787</v>
      </c>
      <c r="F1389" s="273" t="s">
        <v>1788</v>
      </c>
      <c r="G1389" s="274" t="s">
        <v>298</v>
      </c>
      <c r="H1389" s="275">
        <v>1</v>
      </c>
      <c r="I1389" s="276"/>
      <c r="J1389" s="277">
        <f>ROUND(I1389*H1389,2)</f>
        <v>0</v>
      </c>
      <c r="K1389" s="278"/>
      <c r="L1389" s="279"/>
      <c r="M1389" s="280" t="s">
        <v>1</v>
      </c>
      <c r="N1389" s="281" t="s">
        <v>40</v>
      </c>
      <c r="O1389" s="92"/>
      <c r="P1389" s="230">
        <f>O1389*H1389</f>
        <v>0</v>
      </c>
      <c r="Q1389" s="230">
        <v>0.022499999999999999</v>
      </c>
      <c r="R1389" s="230">
        <f>Q1389*H1389</f>
        <v>0.022499999999999999</v>
      </c>
      <c r="S1389" s="230">
        <v>0</v>
      </c>
      <c r="T1389" s="231">
        <f>S1389*H1389</f>
        <v>0</v>
      </c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  <c r="AR1389" s="232" t="s">
        <v>241</v>
      </c>
      <c r="AT1389" s="232" t="s">
        <v>253</v>
      </c>
      <c r="AU1389" s="232" t="s">
        <v>83</v>
      </c>
      <c r="AY1389" s="17" t="s">
        <v>147</v>
      </c>
      <c r="BE1389" s="233">
        <f>IF(N1389="základní",J1389,0)</f>
        <v>0</v>
      </c>
      <c r="BF1389" s="233">
        <f>IF(N1389="snížená",J1389,0)</f>
        <v>0</v>
      </c>
      <c r="BG1389" s="233">
        <f>IF(N1389="zákl. přenesená",J1389,0)</f>
        <v>0</v>
      </c>
      <c r="BH1389" s="233">
        <f>IF(N1389="sníž. přenesená",J1389,0)</f>
        <v>0</v>
      </c>
      <c r="BI1389" s="233">
        <f>IF(N1389="nulová",J1389,0)</f>
        <v>0</v>
      </c>
      <c r="BJ1389" s="17" t="s">
        <v>153</v>
      </c>
      <c r="BK1389" s="233">
        <f>ROUND(I1389*H1389,2)</f>
        <v>0</v>
      </c>
      <c r="BL1389" s="17" t="s">
        <v>198</v>
      </c>
      <c r="BM1389" s="232" t="s">
        <v>1789</v>
      </c>
    </row>
    <row r="1390" s="2" customFormat="1">
      <c r="A1390" s="38"/>
      <c r="B1390" s="39"/>
      <c r="C1390" s="40"/>
      <c r="D1390" s="234" t="s">
        <v>154</v>
      </c>
      <c r="E1390" s="40"/>
      <c r="F1390" s="235" t="s">
        <v>1788</v>
      </c>
      <c r="G1390" s="40"/>
      <c r="H1390" s="40"/>
      <c r="I1390" s="236"/>
      <c r="J1390" s="40"/>
      <c r="K1390" s="40"/>
      <c r="L1390" s="44"/>
      <c r="M1390" s="237"/>
      <c r="N1390" s="238"/>
      <c r="O1390" s="92"/>
      <c r="P1390" s="92"/>
      <c r="Q1390" s="92"/>
      <c r="R1390" s="92"/>
      <c r="S1390" s="92"/>
      <c r="T1390" s="93"/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T1390" s="17" t="s">
        <v>154</v>
      </c>
      <c r="AU1390" s="17" t="s">
        <v>83</v>
      </c>
    </row>
    <row r="1391" s="2" customFormat="1" ht="24.15" customHeight="1">
      <c r="A1391" s="38"/>
      <c r="B1391" s="39"/>
      <c r="C1391" s="220" t="s">
        <v>993</v>
      </c>
      <c r="D1391" s="220" t="s">
        <v>149</v>
      </c>
      <c r="E1391" s="221" t="s">
        <v>1790</v>
      </c>
      <c r="F1391" s="222" t="s">
        <v>1791</v>
      </c>
      <c r="G1391" s="223" t="s">
        <v>298</v>
      </c>
      <c r="H1391" s="224">
        <v>3</v>
      </c>
      <c r="I1391" s="225"/>
      <c r="J1391" s="226">
        <f>ROUND(I1391*H1391,2)</f>
        <v>0</v>
      </c>
      <c r="K1391" s="227"/>
      <c r="L1391" s="44"/>
      <c r="M1391" s="228" t="s">
        <v>1</v>
      </c>
      <c r="N1391" s="229" t="s">
        <v>40</v>
      </c>
      <c r="O1391" s="92"/>
      <c r="P1391" s="230">
        <f>O1391*H1391</f>
        <v>0</v>
      </c>
      <c r="Q1391" s="230">
        <v>0.00093000000000000005</v>
      </c>
      <c r="R1391" s="230">
        <f>Q1391*H1391</f>
        <v>0.0027899999999999999</v>
      </c>
      <c r="S1391" s="230">
        <v>0</v>
      </c>
      <c r="T1391" s="231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32" t="s">
        <v>198</v>
      </c>
      <c r="AT1391" s="232" t="s">
        <v>149</v>
      </c>
      <c r="AU1391" s="232" t="s">
        <v>83</v>
      </c>
      <c r="AY1391" s="17" t="s">
        <v>147</v>
      </c>
      <c r="BE1391" s="233">
        <f>IF(N1391="základní",J1391,0)</f>
        <v>0</v>
      </c>
      <c r="BF1391" s="233">
        <f>IF(N1391="snížená",J1391,0)</f>
        <v>0</v>
      </c>
      <c r="BG1391" s="233">
        <f>IF(N1391="zákl. přenesená",J1391,0)</f>
        <v>0</v>
      </c>
      <c r="BH1391" s="233">
        <f>IF(N1391="sníž. přenesená",J1391,0)</f>
        <v>0</v>
      </c>
      <c r="BI1391" s="233">
        <f>IF(N1391="nulová",J1391,0)</f>
        <v>0</v>
      </c>
      <c r="BJ1391" s="17" t="s">
        <v>153</v>
      </c>
      <c r="BK1391" s="233">
        <f>ROUND(I1391*H1391,2)</f>
        <v>0</v>
      </c>
      <c r="BL1391" s="17" t="s">
        <v>198</v>
      </c>
      <c r="BM1391" s="232" t="s">
        <v>1792</v>
      </c>
    </row>
    <row r="1392" s="2" customFormat="1">
      <c r="A1392" s="38"/>
      <c r="B1392" s="39"/>
      <c r="C1392" s="40"/>
      <c r="D1392" s="234" t="s">
        <v>154</v>
      </c>
      <c r="E1392" s="40"/>
      <c r="F1392" s="235" t="s">
        <v>1791</v>
      </c>
      <c r="G1392" s="40"/>
      <c r="H1392" s="40"/>
      <c r="I1392" s="236"/>
      <c r="J1392" s="40"/>
      <c r="K1392" s="40"/>
      <c r="L1392" s="44"/>
      <c r="M1392" s="237"/>
      <c r="N1392" s="238"/>
      <c r="O1392" s="92"/>
      <c r="P1392" s="92"/>
      <c r="Q1392" s="92"/>
      <c r="R1392" s="92"/>
      <c r="S1392" s="92"/>
      <c r="T1392" s="93"/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T1392" s="17" t="s">
        <v>154</v>
      </c>
      <c r="AU1392" s="17" t="s">
        <v>83</v>
      </c>
    </row>
    <row r="1393" s="2" customFormat="1" ht="66.75" customHeight="1">
      <c r="A1393" s="38"/>
      <c r="B1393" s="39"/>
      <c r="C1393" s="271" t="s">
        <v>1793</v>
      </c>
      <c r="D1393" s="271" t="s">
        <v>253</v>
      </c>
      <c r="E1393" s="272" t="s">
        <v>1794</v>
      </c>
      <c r="F1393" s="273" t="s">
        <v>1795</v>
      </c>
      <c r="G1393" s="274" t="s">
        <v>223</v>
      </c>
      <c r="H1393" s="275">
        <v>5.4729999999999999</v>
      </c>
      <c r="I1393" s="276"/>
      <c r="J1393" s="277">
        <f>ROUND(I1393*H1393,2)</f>
        <v>0</v>
      </c>
      <c r="K1393" s="278"/>
      <c r="L1393" s="279"/>
      <c r="M1393" s="280" t="s">
        <v>1</v>
      </c>
      <c r="N1393" s="281" t="s">
        <v>40</v>
      </c>
      <c r="O1393" s="92"/>
      <c r="P1393" s="230">
        <f>O1393*H1393</f>
        <v>0</v>
      </c>
      <c r="Q1393" s="230">
        <v>0</v>
      </c>
      <c r="R1393" s="230">
        <f>Q1393*H1393</f>
        <v>0</v>
      </c>
      <c r="S1393" s="230">
        <v>0</v>
      </c>
      <c r="T1393" s="231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32" t="s">
        <v>241</v>
      </c>
      <c r="AT1393" s="232" t="s">
        <v>253</v>
      </c>
      <c r="AU1393" s="232" t="s">
        <v>83</v>
      </c>
      <c r="AY1393" s="17" t="s">
        <v>147</v>
      </c>
      <c r="BE1393" s="233">
        <f>IF(N1393="základní",J1393,0)</f>
        <v>0</v>
      </c>
      <c r="BF1393" s="233">
        <f>IF(N1393="snížená",J1393,0)</f>
        <v>0</v>
      </c>
      <c r="BG1393" s="233">
        <f>IF(N1393="zákl. přenesená",J1393,0)</f>
        <v>0</v>
      </c>
      <c r="BH1393" s="233">
        <f>IF(N1393="sníž. přenesená",J1393,0)</f>
        <v>0</v>
      </c>
      <c r="BI1393" s="233">
        <f>IF(N1393="nulová",J1393,0)</f>
        <v>0</v>
      </c>
      <c r="BJ1393" s="17" t="s">
        <v>153</v>
      </c>
      <c r="BK1393" s="233">
        <f>ROUND(I1393*H1393,2)</f>
        <v>0</v>
      </c>
      <c r="BL1393" s="17" t="s">
        <v>198</v>
      </c>
      <c r="BM1393" s="232" t="s">
        <v>1796</v>
      </c>
    </row>
    <row r="1394" s="2" customFormat="1">
      <c r="A1394" s="38"/>
      <c r="B1394" s="39"/>
      <c r="C1394" s="40"/>
      <c r="D1394" s="234" t="s">
        <v>154</v>
      </c>
      <c r="E1394" s="40"/>
      <c r="F1394" s="235" t="s">
        <v>1797</v>
      </c>
      <c r="G1394" s="40"/>
      <c r="H1394" s="40"/>
      <c r="I1394" s="236"/>
      <c r="J1394" s="40"/>
      <c r="K1394" s="40"/>
      <c r="L1394" s="44"/>
      <c r="M1394" s="237"/>
      <c r="N1394" s="238"/>
      <c r="O1394" s="92"/>
      <c r="P1394" s="92"/>
      <c r="Q1394" s="92"/>
      <c r="R1394" s="92"/>
      <c r="S1394" s="92"/>
      <c r="T1394" s="93"/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T1394" s="17" t="s">
        <v>154</v>
      </c>
      <c r="AU1394" s="17" t="s">
        <v>83</v>
      </c>
    </row>
    <row r="1395" s="13" customFormat="1">
      <c r="A1395" s="13"/>
      <c r="B1395" s="239"/>
      <c r="C1395" s="240"/>
      <c r="D1395" s="234" t="s">
        <v>155</v>
      </c>
      <c r="E1395" s="241" t="s">
        <v>1</v>
      </c>
      <c r="F1395" s="242" t="s">
        <v>1798</v>
      </c>
      <c r="G1395" s="240"/>
      <c r="H1395" s="243">
        <v>2.6440000000000001</v>
      </c>
      <c r="I1395" s="244"/>
      <c r="J1395" s="240"/>
      <c r="K1395" s="240"/>
      <c r="L1395" s="245"/>
      <c r="M1395" s="246"/>
      <c r="N1395" s="247"/>
      <c r="O1395" s="247"/>
      <c r="P1395" s="247"/>
      <c r="Q1395" s="247"/>
      <c r="R1395" s="247"/>
      <c r="S1395" s="247"/>
      <c r="T1395" s="24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9" t="s">
        <v>155</v>
      </c>
      <c r="AU1395" s="249" t="s">
        <v>83</v>
      </c>
      <c r="AV1395" s="13" t="s">
        <v>83</v>
      </c>
      <c r="AW1395" s="13" t="s">
        <v>30</v>
      </c>
      <c r="AX1395" s="13" t="s">
        <v>73</v>
      </c>
      <c r="AY1395" s="249" t="s">
        <v>147</v>
      </c>
    </row>
    <row r="1396" s="15" customFormat="1">
      <c r="A1396" s="15"/>
      <c r="B1396" s="260"/>
      <c r="C1396" s="261"/>
      <c r="D1396" s="234" t="s">
        <v>155</v>
      </c>
      <c r="E1396" s="262" t="s">
        <v>1</v>
      </c>
      <c r="F1396" s="263" t="s">
        <v>163</v>
      </c>
      <c r="G1396" s="261"/>
      <c r="H1396" s="264">
        <v>2.6440000000000001</v>
      </c>
      <c r="I1396" s="265"/>
      <c r="J1396" s="261"/>
      <c r="K1396" s="261"/>
      <c r="L1396" s="266"/>
      <c r="M1396" s="267"/>
      <c r="N1396" s="268"/>
      <c r="O1396" s="268"/>
      <c r="P1396" s="268"/>
      <c r="Q1396" s="268"/>
      <c r="R1396" s="268"/>
      <c r="S1396" s="268"/>
      <c r="T1396" s="269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70" t="s">
        <v>155</v>
      </c>
      <c r="AU1396" s="270" t="s">
        <v>83</v>
      </c>
      <c r="AV1396" s="15" t="s">
        <v>153</v>
      </c>
      <c r="AW1396" s="15" t="s">
        <v>30</v>
      </c>
      <c r="AX1396" s="15" t="s">
        <v>73</v>
      </c>
      <c r="AY1396" s="270" t="s">
        <v>147</v>
      </c>
    </row>
    <row r="1397" s="13" customFormat="1">
      <c r="A1397" s="13"/>
      <c r="B1397" s="239"/>
      <c r="C1397" s="240"/>
      <c r="D1397" s="234" t="s">
        <v>155</v>
      </c>
      <c r="E1397" s="241" t="s">
        <v>1</v>
      </c>
      <c r="F1397" s="242" t="s">
        <v>1799</v>
      </c>
      <c r="G1397" s="240"/>
      <c r="H1397" s="243">
        <v>5.4729999999999999</v>
      </c>
      <c r="I1397" s="244"/>
      <c r="J1397" s="240"/>
      <c r="K1397" s="240"/>
      <c r="L1397" s="245"/>
      <c r="M1397" s="246"/>
      <c r="N1397" s="247"/>
      <c r="O1397" s="247"/>
      <c r="P1397" s="247"/>
      <c r="Q1397" s="247"/>
      <c r="R1397" s="247"/>
      <c r="S1397" s="247"/>
      <c r="T1397" s="24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49" t="s">
        <v>155</v>
      </c>
      <c r="AU1397" s="249" t="s">
        <v>83</v>
      </c>
      <c r="AV1397" s="13" t="s">
        <v>83</v>
      </c>
      <c r="AW1397" s="13" t="s">
        <v>30</v>
      </c>
      <c r="AX1397" s="13" t="s">
        <v>73</v>
      </c>
      <c r="AY1397" s="249" t="s">
        <v>147</v>
      </c>
    </row>
    <row r="1398" s="15" customFormat="1">
      <c r="A1398" s="15"/>
      <c r="B1398" s="260"/>
      <c r="C1398" s="261"/>
      <c r="D1398" s="234" t="s">
        <v>155</v>
      </c>
      <c r="E1398" s="262" t="s">
        <v>1</v>
      </c>
      <c r="F1398" s="263" t="s">
        <v>163</v>
      </c>
      <c r="G1398" s="261"/>
      <c r="H1398" s="264">
        <v>5.4729999999999999</v>
      </c>
      <c r="I1398" s="265"/>
      <c r="J1398" s="261"/>
      <c r="K1398" s="261"/>
      <c r="L1398" s="266"/>
      <c r="M1398" s="267"/>
      <c r="N1398" s="268"/>
      <c r="O1398" s="268"/>
      <c r="P1398" s="268"/>
      <c r="Q1398" s="268"/>
      <c r="R1398" s="268"/>
      <c r="S1398" s="268"/>
      <c r="T1398" s="269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70" t="s">
        <v>155</v>
      </c>
      <c r="AU1398" s="270" t="s">
        <v>83</v>
      </c>
      <c r="AV1398" s="15" t="s">
        <v>153</v>
      </c>
      <c r="AW1398" s="15" t="s">
        <v>30</v>
      </c>
      <c r="AX1398" s="15" t="s">
        <v>81</v>
      </c>
      <c r="AY1398" s="270" t="s">
        <v>147</v>
      </c>
    </row>
    <row r="1399" s="2" customFormat="1" ht="49.05" customHeight="1">
      <c r="A1399" s="38"/>
      <c r="B1399" s="39"/>
      <c r="C1399" s="271" t="s">
        <v>998</v>
      </c>
      <c r="D1399" s="271" t="s">
        <v>253</v>
      </c>
      <c r="E1399" s="272" t="s">
        <v>1800</v>
      </c>
      <c r="F1399" s="273" t="s">
        <v>1801</v>
      </c>
      <c r="G1399" s="274" t="s">
        <v>223</v>
      </c>
      <c r="H1399" s="275">
        <v>5.0590000000000002</v>
      </c>
      <c r="I1399" s="276"/>
      <c r="J1399" s="277">
        <f>ROUND(I1399*H1399,2)</f>
        <v>0</v>
      </c>
      <c r="K1399" s="278"/>
      <c r="L1399" s="279"/>
      <c r="M1399" s="280" t="s">
        <v>1</v>
      </c>
      <c r="N1399" s="281" t="s">
        <v>40</v>
      </c>
      <c r="O1399" s="92"/>
      <c r="P1399" s="230">
        <f>O1399*H1399</f>
        <v>0</v>
      </c>
      <c r="Q1399" s="230">
        <v>0</v>
      </c>
      <c r="R1399" s="230">
        <f>Q1399*H1399</f>
        <v>0</v>
      </c>
      <c r="S1399" s="230">
        <v>0</v>
      </c>
      <c r="T1399" s="231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32" t="s">
        <v>241</v>
      </c>
      <c r="AT1399" s="232" t="s">
        <v>253</v>
      </c>
      <c r="AU1399" s="232" t="s">
        <v>83</v>
      </c>
      <c r="AY1399" s="17" t="s">
        <v>147</v>
      </c>
      <c r="BE1399" s="233">
        <f>IF(N1399="základní",J1399,0)</f>
        <v>0</v>
      </c>
      <c r="BF1399" s="233">
        <f>IF(N1399="snížená",J1399,0)</f>
        <v>0</v>
      </c>
      <c r="BG1399" s="233">
        <f>IF(N1399="zákl. přenesená",J1399,0)</f>
        <v>0</v>
      </c>
      <c r="BH1399" s="233">
        <f>IF(N1399="sníž. přenesená",J1399,0)</f>
        <v>0</v>
      </c>
      <c r="BI1399" s="233">
        <f>IF(N1399="nulová",J1399,0)</f>
        <v>0</v>
      </c>
      <c r="BJ1399" s="17" t="s">
        <v>153</v>
      </c>
      <c r="BK1399" s="233">
        <f>ROUND(I1399*H1399,2)</f>
        <v>0</v>
      </c>
      <c r="BL1399" s="17" t="s">
        <v>198</v>
      </c>
      <c r="BM1399" s="232" t="s">
        <v>1802</v>
      </c>
    </row>
    <row r="1400" s="2" customFormat="1">
      <c r="A1400" s="38"/>
      <c r="B1400" s="39"/>
      <c r="C1400" s="40"/>
      <c r="D1400" s="234" t="s">
        <v>154</v>
      </c>
      <c r="E1400" s="40"/>
      <c r="F1400" s="235" t="s">
        <v>1801</v>
      </c>
      <c r="G1400" s="40"/>
      <c r="H1400" s="40"/>
      <c r="I1400" s="236"/>
      <c r="J1400" s="40"/>
      <c r="K1400" s="40"/>
      <c r="L1400" s="44"/>
      <c r="M1400" s="237"/>
      <c r="N1400" s="238"/>
      <c r="O1400" s="92"/>
      <c r="P1400" s="92"/>
      <c r="Q1400" s="92"/>
      <c r="R1400" s="92"/>
      <c r="S1400" s="92"/>
      <c r="T1400" s="93"/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T1400" s="17" t="s">
        <v>154</v>
      </c>
      <c r="AU1400" s="17" t="s">
        <v>83</v>
      </c>
    </row>
    <row r="1401" s="13" customFormat="1">
      <c r="A1401" s="13"/>
      <c r="B1401" s="239"/>
      <c r="C1401" s="240"/>
      <c r="D1401" s="234" t="s">
        <v>155</v>
      </c>
      <c r="E1401" s="241" t="s">
        <v>1</v>
      </c>
      <c r="F1401" s="242" t="s">
        <v>1803</v>
      </c>
      <c r="G1401" s="240"/>
      <c r="H1401" s="243">
        <v>2.444</v>
      </c>
      <c r="I1401" s="244"/>
      <c r="J1401" s="240"/>
      <c r="K1401" s="240"/>
      <c r="L1401" s="245"/>
      <c r="M1401" s="246"/>
      <c r="N1401" s="247"/>
      <c r="O1401" s="247"/>
      <c r="P1401" s="247"/>
      <c r="Q1401" s="247"/>
      <c r="R1401" s="247"/>
      <c r="S1401" s="247"/>
      <c r="T1401" s="24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9" t="s">
        <v>155</v>
      </c>
      <c r="AU1401" s="249" t="s">
        <v>83</v>
      </c>
      <c r="AV1401" s="13" t="s">
        <v>83</v>
      </c>
      <c r="AW1401" s="13" t="s">
        <v>30</v>
      </c>
      <c r="AX1401" s="13" t="s">
        <v>73</v>
      </c>
      <c r="AY1401" s="249" t="s">
        <v>147</v>
      </c>
    </row>
    <row r="1402" s="15" customFormat="1">
      <c r="A1402" s="15"/>
      <c r="B1402" s="260"/>
      <c r="C1402" s="261"/>
      <c r="D1402" s="234" t="s">
        <v>155</v>
      </c>
      <c r="E1402" s="262" t="s">
        <v>1</v>
      </c>
      <c r="F1402" s="263" t="s">
        <v>163</v>
      </c>
      <c r="G1402" s="261"/>
      <c r="H1402" s="264">
        <v>2.444</v>
      </c>
      <c r="I1402" s="265"/>
      <c r="J1402" s="261"/>
      <c r="K1402" s="261"/>
      <c r="L1402" s="266"/>
      <c r="M1402" s="267"/>
      <c r="N1402" s="268"/>
      <c r="O1402" s="268"/>
      <c r="P1402" s="268"/>
      <c r="Q1402" s="268"/>
      <c r="R1402" s="268"/>
      <c r="S1402" s="268"/>
      <c r="T1402" s="269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70" t="s">
        <v>155</v>
      </c>
      <c r="AU1402" s="270" t="s">
        <v>83</v>
      </c>
      <c r="AV1402" s="15" t="s">
        <v>153</v>
      </c>
      <c r="AW1402" s="15" t="s">
        <v>30</v>
      </c>
      <c r="AX1402" s="15" t="s">
        <v>73</v>
      </c>
      <c r="AY1402" s="270" t="s">
        <v>147</v>
      </c>
    </row>
    <row r="1403" s="13" customFormat="1">
      <c r="A1403" s="13"/>
      <c r="B1403" s="239"/>
      <c r="C1403" s="240"/>
      <c r="D1403" s="234" t="s">
        <v>155</v>
      </c>
      <c r="E1403" s="241" t="s">
        <v>1</v>
      </c>
      <c r="F1403" s="242" t="s">
        <v>1804</v>
      </c>
      <c r="G1403" s="240"/>
      <c r="H1403" s="243">
        <v>5.0590000000000002</v>
      </c>
      <c r="I1403" s="244"/>
      <c r="J1403" s="240"/>
      <c r="K1403" s="240"/>
      <c r="L1403" s="245"/>
      <c r="M1403" s="246"/>
      <c r="N1403" s="247"/>
      <c r="O1403" s="247"/>
      <c r="P1403" s="247"/>
      <c r="Q1403" s="247"/>
      <c r="R1403" s="247"/>
      <c r="S1403" s="247"/>
      <c r="T1403" s="24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9" t="s">
        <v>155</v>
      </c>
      <c r="AU1403" s="249" t="s">
        <v>83</v>
      </c>
      <c r="AV1403" s="13" t="s">
        <v>83</v>
      </c>
      <c r="AW1403" s="13" t="s">
        <v>30</v>
      </c>
      <c r="AX1403" s="13" t="s">
        <v>73</v>
      </c>
      <c r="AY1403" s="249" t="s">
        <v>147</v>
      </c>
    </row>
    <row r="1404" s="15" customFormat="1">
      <c r="A1404" s="15"/>
      <c r="B1404" s="260"/>
      <c r="C1404" s="261"/>
      <c r="D1404" s="234" t="s">
        <v>155</v>
      </c>
      <c r="E1404" s="262" t="s">
        <v>1</v>
      </c>
      <c r="F1404" s="263" t="s">
        <v>163</v>
      </c>
      <c r="G1404" s="261"/>
      <c r="H1404" s="264">
        <v>5.0590000000000002</v>
      </c>
      <c r="I1404" s="265"/>
      <c r="J1404" s="261"/>
      <c r="K1404" s="261"/>
      <c r="L1404" s="266"/>
      <c r="M1404" s="267"/>
      <c r="N1404" s="268"/>
      <c r="O1404" s="268"/>
      <c r="P1404" s="268"/>
      <c r="Q1404" s="268"/>
      <c r="R1404" s="268"/>
      <c r="S1404" s="268"/>
      <c r="T1404" s="269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70" t="s">
        <v>155</v>
      </c>
      <c r="AU1404" s="270" t="s">
        <v>83</v>
      </c>
      <c r="AV1404" s="15" t="s">
        <v>153</v>
      </c>
      <c r="AW1404" s="15" t="s">
        <v>30</v>
      </c>
      <c r="AX1404" s="15" t="s">
        <v>81</v>
      </c>
      <c r="AY1404" s="270" t="s">
        <v>147</v>
      </c>
    </row>
    <row r="1405" s="2" customFormat="1" ht="49.05" customHeight="1">
      <c r="A1405" s="38"/>
      <c r="B1405" s="39"/>
      <c r="C1405" s="271" t="s">
        <v>1805</v>
      </c>
      <c r="D1405" s="271" t="s">
        <v>253</v>
      </c>
      <c r="E1405" s="272" t="s">
        <v>1806</v>
      </c>
      <c r="F1405" s="273" t="s">
        <v>1801</v>
      </c>
      <c r="G1405" s="274" t="s">
        <v>223</v>
      </c>
      <c r="H1405" s="275">
        <v>5.2949999999999999</v>
      </c>
      <c r="I1405" s="276"/>
      <c r="J1405" s="277">
        <f>ROUND(I1405*H1405,2)</f>
        <v>0</v>
      </c>
      <c r="K1405" s="278"/>
      <c r="L1405" s="279"/>
      <c r="M1405" s="280" t="s">
        <v>1</v>
      </c>
      <c r="N1405" s="281" t="s">
        <v>40</v>
      </c>
      <c r="O1405" s="92"/>
      <c r="P1405" s="230">
        <f>O1405*H1405</f>
        <v>0</v>
      </c>
      <c r="Q1405" s="230">
        <v>0</v>
      </c>
      <c r="R1405" s="230">
        <f>Q1405*H1405</f>
        <v>0</v>
      </c>
      <c r="S1405" s="230">
        <v>0</v>
      </c>
      <c r="T1405" s="231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32" t="s">
        <v>241</v>
      </c>
      <c r="AT1405" s="232" t="s">
        <v>253</v>
      </c>
      <c r="AU1405" s="232" t="s">
        <v>83</v>
      </c>
      <c r="AY1405" s="17" t="s">
        <v>147</v>
      </c>
      <c r="BE1405" s="233">
        <f>IF(N1405="základní",J1405,0)</f>
        <v>0</v>
      </c>
      <c r="BF1405" s="233">
        <f>IF(N1405="snížená",J1405,0)</f>
        <v>0</v>
      </c>
      <c r="BG1405" s="233">
        <f>IF(N1405="zákl. přenesená",J1405,0)</f>
        <v>0</v>
      </c>
      <c r="BH1405" s="233">
        <f>IF(N1405="sníž. přenesená",J1405,0)</f>
        <v>0</v>
      </c>
      <c r="BI1405" s="233">
        <f>IF(N1405="nulová",J1405,0)</f>
        <v>0</v>
      </c>
      <c r="BJ1405" s="17" t="s">
        <v>153</v>
      </c>
      <c r="BK1405" s="233">
        <f>ROUND(I1405*H1405,2)</f>
        <v>0</v>
      </c>
      <c r="BL1405" s="17" t="s">
        <v>198</v>
      </c>
      <c r="BM1405" s="232" t="s">
        <v>1807</v>
      </c>
    </row>
    <row r="1406" s="2" customFormat="1">
      <c r="A1406" s="38"/>
      <c r="B1406" s="39"/>
      <c r="C1406" s="40"/>
      <c r="D1406" s="234" t="s">
        <v>154</v>
      </c>
      <c r="E1406" s="40"/>
      <c r="F1406" s="235" t="s">
        <v>1801</v>
      </c>
      <c r="G1406" s="40"/>
      <c r="H1406" s="40"/>
      <c r="I1406" s="236"/>
      <c r="J1406" s="40"/>
      <c r="K1406" s="40"/>
      <c r="L1406" s="44"/>
      <c r="M1406" s="237"/>
      <c r="N1406" s="238"/>
      <c r="O1406" s="92"/>
      <c r="P1406" s="92"/>
      <c r="Q1406" s="92"/>
      <c r="R1406" s="92"/>
      <c r="S1406" s="92"/>
      <c r="T1406" s="93"/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T1406" s="17" t="s">
        <v>154</v>
      </c>
      <c r="AU1406" s="17" t="s">
        <v>83</v>
      </c>
    </row>
    <row r="1407" s="13" customFormat="1">
      <c r="A1407" s="13"/>
      <c r="B1407" s="239"/>
      <c r="C1407" s="240"/>
      <c r="D1407" s="234" t="s">
        <v>155</v>
      </c>
      <c r="E1407" s="241" t="s">
        <v>1</v>
      </c>
      <c r="F1407" s="242" t="s">
        <v>1808</v>
      </c>
      <c r="G1407" s="240"/>
      <c r="H1407" s="243">
        <v>2.5579999999999998</v>
      </c>
      <c r="I1407" s="244"/>
      <c r="J1407" s="240"/>
      <c r="K1407" s="240"/>
      <c r="L1407" s="245"/>
      <c r="M1407" s="246"/>
      <c r="N1407" s="247"/>
      <c r="O1407" s="247"/>
      <c r="P1407" s="247"/>
      <c r="Q1407" s="247"/>
      <c r="R1407" s="247"/>
      <c r="S1407" s="247"/>
      <c r="T1407" s="24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9" t="s">
        <v>155</v>
      </c>
      <c r="AU1407" s="249" t="s">
        <v>83</v>
      </c>
      <c r="AV1407" s="13" t="s">
        <v>83</v>
      </c>
      <c r="AW1407" s="13" t="s">
        <v>30</v>
      </c>
      <c r="AX1407" s="13" t="s">
        <v>73</v>
      </c>
      <c r="AY1407" s="249" t="s">
        <v>147</v>
      </c>
    </row>
    <row r="1408" s="15" customFormat="1">
      <c r="A1408" s="15"/>
      <c r="B1408" s="260"/>
      <c r="C1408" s="261"/>
      <c r="D1408" s="234" t="s">
        <v>155</v>
      </c>
      <c r="E1408" s="262" t="s">
        <v>1</v>
      </c>
      <c r="F1408" s="263" t="s">
        <v>163</v>
      </c>
      <c r="G1408" s="261"/>
      <c r="H1408" s="264">
        <v>2.5579999999999998</v>
      </c>
      <c r="I1408" s="265"/>
      <c r="J1408" s="261"/>
      <c r="K1408" s="261"/>
      <c r="L1408" s="266"/>
      <c r="M1408" s="267"/>
      <c r="N1408" s="268"/>
      <c r="O1408" s="268"/>
      <c r="P1408" s="268"/>
      <c r="Q1408" s="268"/>
      <c r="R1408" s="268"/>
      <c r="S1408" s="268"/>
      <c r="T1408" s="269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70" t="s">
        <v>155</v>
      </c>
      <c r="AU1408" s="270" t="s">
        <v>83</v>
      </c>
      <c r="AV1408" s="15" t="s">
        <v>153</v>
      </c>
      <c r="AW1408" s="15" t="s">
        <v>30</v>
      </c>
      <c r="AX1408" s="15" t="s">
        <v>73</v>
      </c>
      <c r="AY1408" s="270" t="s">
        <v>147</v>
      </c>
    </row>
    <row r="1409" s="13" customFormat="1">
      <c r="A1409" s="13"/>
      <c r="B1409" s="239"/>
      <c r="C1409" s="240"/>
      <c r="D1409" s="234" t="s">
        <v>155</v>
      </c>
      <c r="E1409" s="241" t="s">
        <v>1</v>
      </c>
      <c r="F1409" s="242" t="s">
        <v>1809</v>
      </c>
      <c r="G1409" s="240"/>
      <c r="H1409" s="243">
        <v>5.2949999999999999</v>
      </c>
      <c r="I1409" s="244"/>
      <c r="J1409" s="240"/>
      <c r="K1409" s="240"/>
      <c r="L1409" s="245"/>
      <c r="M1409" s="246"/>
      <c r="N1409" s="247"/>
      <c r="O1409" s="247"/>
      <c r="P1409" s="247"/>
      <c r="Q1409" s="247"/>
      <c r="R1409" s="247"/>
      <c r="S1409" s="247"/>
      <c r="T1409" s="24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9" t="s">
        <v>155</v>
      </c>
      <c r="AU1409" s="249" t="s">
        <v>83</v>
      </c>
      <c r="AV1409" s="13" t="s">
        <v>83</v>
      </c>
      <c r="AW1409" s="13" t="s">
        <v>30</v>
      </c>
      <c r="AX1409" s="13" t="s">
        <v>73</v>
      </c>
      <c r="AY1409" s="249" t="s">
        <v>147</v>
      </c>
    </row>
    <row r="1410" s="15" customFormat="1">
      <c r="A1410" s="15"/>
      <c r="B1410" s="260"/>
      <c r="C1410" s="261"/>
      <c r="D1410" s="234" t="s">
        <v>155</v>
      </c>
      <c r="E1410" s="262" t="s">
        <v>1</v>
      </c>
      <c r="F1410" s="263" t="s">
        <v>163</v>
      </c>
      <c r="G1410" s="261"/>
      <c r="H1410" s="264">
        <v>5.2949999999999999</v>
      </c>
      <c r="I1410" s="265"/>
      <c r="J1410" s="261"/>
      <c r="K1410" s="261"/>
      <c r="L1410" s="266"/>
      <c r="M1410" s="267"/>
      <c r="N1410" s="268"/>
      <c r="O1410" s="268"/>
      <c r="P1410" s="268"/>
      <c r="Q1410" s="268"/>
      <c r="R1410" s="268"/>
      <c r="S1410" s="268"/>
      <c r="T1410" s="269"/>
      <c r="U1410" s="15"/>
      <c r="V1410" s="15"/>
      <c r="W1410" s="15"/>
      <c r="X1410" s="15"/>
      <c r="Y1410" s="15"/>
      <c r="Z1410" s="15"/>
      <c r="AA1410" s="15"/>
      <c r="AB1410" s="15"/>
      <c r="AC1410" s="15"/>
      <c r="AD1410" s="15"/>
      <c r="AE1410" s="15"/>
      <c r="AT1410" s="270" t="s">
        <v>155</v>
      </c>
      <c r="AU1410" s="270" t="s">
        <v>83</v>
      </c>
      <c r="AV1410" s="15" t="s">
        <v>153</v>
      </c>
      <c r="AW1410" s="15" t="s">
        <v>30</v>
      </c>
      <c r="AX1410" s="15" t="s">
        <v>81</v>
      </c>
      <c r="AY1410" s="270" t="s">
        <v>147</v>
      </c>
    </row>
    <row r="1411" s="2" customFormat="1" ht="21.75" customHeight="1">
      <c r="A1411" s="38"/>
      <c r="B1411" s="39"/>
      <c r="C1411" s="220" t="s">
        <v>1002</v>
      </c>
      <c r="D1411" s="220" t="s">
        <v>149</v>
      </c>
      <c r="E1411" s="221" t="s">
        <v>1810</v>
      </c>
      <c r="F1411" s="222" t="s">
        <v>1811</v>
      </c>
      <c r="G1411" s="223" t="s">
        <v>298</v>
      </c>
      <c r="H1411" s="224">
        <v>10</v>
      </c>
      <c r="I1411" s="225"/>
      <c r="J1411" s="226">
        <f>ROUND(I1411*H1411,2)</f>
        <v>0</v>
      </c>
      <c r="K1411" s="227"/>
      <c r="L1411" s="44"/>
      <c r="M1411" s="228" t="s">
        <v>1</v>
      </c>
      <c r="N1411" s="229" t="s">
        <v>40</v>
      </c>
      <c r="O1411" s="92"/>
      <c r="P1411" s="230">
        <f>O1411*H1411</f>
        <v>0</v>
      </c>
      <c r="Q1411" s="230">
        <v>0</v>
      </c>
      <c r="R1411" s="230">
        <f>Q1411*H1411</f>
        <v>0</v>
      </c>
      <c r="S1411" s="230">
        <v>0</v>
      </c>
      <c r="T1411" s="231">
        <f>S1411*H1411</f>
        <v>0</v>
      </c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R1411" s="232" t="s">
        <v>198</v>
      </c>
      <c r="AT1411" s="232" t="s">
        <v>149</v>
      </c>
      <c r="AU1411" s="232" t="s">
        <v>83</v>
      </c>
      <c r="AY1411" s="17" t="s">
        <v>147</v>
      </c>
      <c r="BE1411" s="233">
        <f>IF(N1411="základní",J1411,0)</f>
        <v>0</v>
      </c>
      <c r="BF1411" s="233">
        <f>IF(N1411="snížená",J1411,0)</f>
        <v>0</v>
      </c>
      <c r="BG1411" s="233">
        <f>IF(N1411="zákl. přenesená",J1411,0)</f>
        <v>0</v>
      </c>
      <c r="BH1411" s="233">
        <f>IF(N1411="sníž. přenesená",J1411,0)</f>
        <v>0</v>
      </c>
      <c r="BI1411" s="233">
        <f>IF(N1411="nulová",J1411,0)</f>
        <v>0</v>
      </c>
      <c r="BJ1411" s="17" t="s">
        <v>153</v>
      </c>
      <c r="BK1411" s="233">
        <f>ROUND(I1411*H1411,2)</f>
        <v>0</v>
      </c>
      <c r="BL1411" s="17" t="s">
        <v>198</v>
      </c>
      <c r="BM1411" s="232" t="s">
        <v>1812</v>
      </c>
    </row>
    <row r="1412" s="2" customFormat="1">
      <c r="A1412" s="38"/>
      <c r="B1412" s="39"/>
      <c r="C1412" s="40"/>
      <c r="D1412" s="234" t="s">
        <v>154</v>
      </c>
      <c r="E1412" s="40"/>
      <c r="F1412" s="235" t="s">
        <v>1811</v>
      </c>
      <c r="G1412" s="40"/>
      <c r="H1412" s="40"/>
      <c r="I1412" s="236"/>
      <c r="J1412" s="40"/>
      <c r="K1412" s="40"/>
      <c r="L1412" s="44"/>
      <c r="M1412" s="237"/>
      <c r="N1412" s="238"/>
      <c r="O1412" s="92"/>
      <c r="P1412" s="92"/>
      <c r="Q1412" s="92"/>
      <c r="R1412" s="92"/>
      <c r="S1412" s="92"/>
      <c r="T1412" s="93"/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T1412" s="17" t="s">
        <v>154</v>
      </c>
      <c r="AU1412" s="17" t="s">
        <v>83</v>
      </c>
    </row>
    <row r="1413" s="13" customFormat="1">
      <c r="A1413" s="13"/>
      <c r="B1413" s="239"/>
      <c r="C1413" s="240"/>
      <c r="D1413" s="234" t="s">
        <v>155</v>
      </c>
      <c r="E1413" s="241" t="s">
        <v>1</v>
      </c>
      <c r="F1413" s="242" t="s">
        <v>1813</v>
      </c>
      <c r="G1413" s="240"/>
      <c r="H1413" s="243">
        <v>10</v>
      </c>
      <c r="I1413" s="244"/>
      <c r="J1413" s="240"/>
      <c r="K1413" s="240"/>
      <c r="L1413" s="245"/>
      <c r="M1413" s="246"/>
      <c r="N1413" s="247"/>
      <c r="O1413" s="247"/>
      <c r="P1413" s="247"/>
      <c r="Q1413" s="247"/>
      <c r="R1413" s="247"/>
      <c r="S1413" s="247"/>
      <c r="T1413" s="24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9" t="s">
        <v>155</v>
      </c>
      <c r="AU1413" s="249" t="s">
        <v>83</v>
      </c>
      <c r="AV1413" s="13" t="s">
        <v>83</v>
      </c>
      <c r="AW1413" s="13" t="s">
        <v>30</v>
      </c>
      <c r="AX1413" s="13" t="s">
        <v>73</v>
      </c>
      <c r="AY1413" s="249" t="s">
        <v>147</v>
      </c>
    </row>
    <row r="1414" s="15" customFormat="1">
      <c r="A1414" s="15"/>
      <c r="B1414" s="260"/>
      <c r="C1414" s="261"/>
      <c r="D1414" s="234" t="s">
        <v>155</v>
      </c>
      <c r="E1414" s="262" t="s">
        <v>1</v>
      </c>
      <c r="F1414" s="263" t="s">
        <v>163</v>
      </c>
      <c r="G1414" s="261"/>
      <c r="H1414" s="264">
        <v>10</v>
      </c>
      <c r="I1414" s="265"/>
      <c r="J1414" s="261"/>
      <c r="K1414" s="261"/>
      <c r="L1414" s="266"/>
      <c r="M1414" s="267"/>
      <c r="N1414" s="268"/>
      <c r="O1414" s="268"/>
      <c r="P1414" s="268"/>
      <c r="Q1414" s="268"/>
      <c r="R1414" s="268"/>
      <c r="S1414" s="268"/>
      <c r="T1414" s="269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70" t="s">
        <v>155</v>
      </c>
      <c r="AU1414" s="270" t="s">
        <v>83</v>
      </c>
      <c r="AV1414" s="15" t="s">
        <v>153</v>
      </c>
      <c r="AW1414" s="15" t="s">
        <v>30</v>
      </c>
      <c r="AX1414" s="15" t="s">
        <v>81</v>
      </c>
      <c r="AY1414" s="270" t="s">
        <v>147</v>
      </c>
    </row>
    <row r="1415" s="2" customFormat="1" ht="16.5" customHeight="1">
      <c r="A1415" s="38"/>
      <c r="B1415" s="39"/>
      <c r="C1415" s="271" t="s">
        <v>1814</v>
      </c>
      <c r="D1415" s="271" t="s">
        <v>253</v>
      </c>
      <c r="E1415" s="272" t="s">
        <v>1815</v>
      </c>
      <c r="F1415" s="273" t="s">
        <v>1816</v>
      </c>
      <c r="G1415" s="274" t="s">
        <v>298</v>
      </c>
      <c r="H1415" s="275">
        <v>2</v>
      </c>
      <c r="I1415" s="276"/>
      <c r="J1415" s="277">
        <f>ROUND(I1415*H1415,2)</f>
        <v>0</v>
      </c>
      <c r="K1415" s="278"/>
      <c r="L1415" s="279"/>
      <c r="M1415" s="280" t="s">
        <v>1</v>
      </c>
      <c r="N1415" s="281" t="s">
        <v>40</v>
      </c>
      <c r="O1415" s="92"/>
      <c r="P1415" s="230">
        <f>O1415*H1415</f>
        <v>0</v>
      </c>
      <c r="Q1415" s="230">
        <v>0.00040000000000000002</v>
      </c>
      <c r="R1415" s="230">
        <f>Q1415*H1415</f>
        <v>0.00080000000000000004</v>
      </c>
      <c r="S1415" s="230">
        <v>0</v>
      </c>
      <c r="T1415" s="231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232" t="s">
        <v>241</v>
      </c>
      <c r="AT1415" s="232" t="s">
        <v>253</v>
      </c>
      <c r="AU1415" s="232" t="s">
        <v>83</v>
      </c>
      <c r="AY1415" s="17" t="s">
        <v>147</v>
      </c>
      <c r="BE1415" s="233">
        <f>IF(N1415="základní",J1415,0)</f>
        <v>0</v>
      </c>
      <c r="BF1415" s="233">
        <f>IF(N1415="snížená",J1415,0)</f>
        <v>0</v>
      </c>
      <c r="BG1415" s="233">
        <f>IF(N1415="zákl. přenesená",J1415,0)</f>
        <v>0</v>
      </c>
      <c r="BH1415" s="233">
        <f>IF(N1415="sníž. přenesená",J1415,0)</f>
        <v>0</v>
      </c>
      <c r="BI1415" s="233">
        <f>IF(N1415="nulová",J1415,0)</f>
        <v>0</v>
      </c>
      <c r="BJ1415" s="17" t="s">
        <v>153</v>
      </c>
      <c r="BK1415" s="233">
        <f>ROUND(I1415*H1415,2)</f>
        <v>0</v>
      </c>
      <c r="BL1415" s="17" t="s">
        <v>198</v>
      </c>
      <c r="BM1415" s="232" t="s">
        <v>1817</v>
      </c>
    </row>
    <row r="1416" s="2" customFormat="1">
      <c r="A1416" s="38"/>
      <c r="B1416" s="39"/>
      <c r="C1416" s="40"/>
      <c r="D1416" s="234" t="s">
        <v>154</v>
      </c>
      <c r="E1416" s="40"/>
      <c r="F1416" s="235" t="s">
        <v>1816</v>
      </c>
      <c r="G1416" s="40"/>
      <c r="H1416" s="40"/>
      <c r="I1416" s="236"/>
      <c r="J1416" s="40"/>
      <c r="K1416" s="40"/>
      <c r="L1416" s="44"/>
      <c r="M1416" s="237"/>
      <c r="N1416" s="238"/>
      <c r="O1416" s="92"/>
      <c r="P1416" s="92"/>
      <c r="Q1416" s="92"/>
      <c r="R1416" s="92"/>
      <c r="S1416" s="92"/>
      <c r="T1416" s="93"/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T1416" s="17" t="s">
        <v>154</v>
      </c>
      <c r="AU1416" s="17" t="s">
        <v>83</v>
      </c>
    </row>
    <row r="1417" s="2" customFormat="1" ht="16.5" customHeight="1">
      <c r="A1417" s="38"/>
      <c r="B1417" s="39"/>
      <c r="C1417" s="271" t="s">
        <v>1006</v>
      </c>
      <c r="D1417" s="271" t="s">
        <v>253</v>
      </c>
      <c r="E1417" s="272" t="s">
        <v>1818</v>
      </c>
      <c r="F1417" s="273" t="s">
        <v>1819</v>
      </c>
      <c r="G1417" s="274" t="s">
        <v>298</v>
      </c>
      <c r="H1417" s="275">
        <v>4</v>
      </c>
      <c r="I1417" s="276"/>
      <c r="J1417" s="277">
        <f>ROUND(I1417*H1417,2)</f>
        <v>0</v>
      </c>
      <c r="K1417" s="278"/>
      <c r="L1417" s="279"/>
      <c r="M1417" s="280" t="s">
        <v>1</v>
      </c>
      <c r="N1417" s="281" t="s">
        <v>40</v>
      </c>
      <c r="O1417" s="92"/>
      <c r="P1417" s="230">
        <f>O1417*H1417</f>
        <v>0</v>
      </c>
      <c r="Q1417" s="230">
        <v>0.00050000000000000001</v>
      </c>
      <c r="R1417" s="230">
        <f>Q1417*H1417</f>
        <v>0.002</v>
      </c>
      <c r="S1417" s="230">
        <v>0</v>
      </c>
      <c r="T1417" s="231">
        <f>S1417*H1417</f>
        <v>0</v>
      </c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R1417" s="232" t="s">
        <v>241</v>
      </c>
      <c r="AT1417" s="232" t="s">
        <v>253</v>
      </c>
      <c r="AU1417" s="232" t="s">
        <v>83</v>
      </c>
      <c r="AY1417" s="17" t="s">
        <v>147</v>
      </c>
      <c r="BE1417" s="233">
        <f>IF(N1417="základní",J1417,0)</f>
        <v>0</v>
      </c>
      <c r="BF1417" s="233">
        <f>IF(N1417="snížená",J1417,0)</f>
        <v>0</v>
      </c>
      <c r="BG1417" s="233">
        <f>IF(N1417="zákl. přenesená",J1417,0)</f>
        <v>0</v>
      </c>
      <c r="BH1417" s="233">
        <f>IF(N1417="sníž. přenesená",J1417,0)</f>
        <v>0</v>
      </c>
      <c r="BI1417" s="233">
        <f>IF(N1417="nulová",J1417,0)</f>
        <v>0</v>
      </c>
      <c r="BJ1417" s="17" t="s">
        <v>153</v>
      </c>
      <c r="BK1417" s="233">
        <f>ROUND(I1417*H1417,2)</f>
        <v>0</v>
      </c>
      <c r="BL1417" s="17" t="s">
        <v>198</v>
      </c>
      <c r="BM1417" s="232" t="s">
        <v>1820</v>
      </c>
    </row>
    <row r="1418" s="2" customFormat="1">
      <c r="A1418" s="38"/>
      <c r="B1418" s="39"/>
      <c r="C1418" s="40"/>
      <c r="D1418" s="234" t="s">
        <v>154</v>
      </c>
      <c r="E1418" s="40"/>
      <c r="F1418" s="235" t="s">
        <v>1819</v>
      </c>
      <c r="G1418" s="40"/>
      <c r="H1418" s="40"/>
      <c r="I1418" s="236"/>
      <c r="J1418" s="40"/>
      <c r="K1418" s="40"/>
      <c r="L1418" s="44"/>
      <c r="M1418" s="237"/>
      <c r="N1418" s="238"/>
      <c r="O1418" s="92"/>
      <c r="P1418" s="92"/>
      <c r="Q1418" s="92"/>
      <c r="R1418" s="92"/>
      <c r="S1418" s="92"/>
      <c r="T1418" s="93"/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T1418" s="17" t="s">
        <v>154</v>
      </c>
      <c r="AU1418" s="17" t="s">
        <v>83</v>
      </c>
    </row>
    <row r="1419" s="2" customFormat="1" ht="16.5" customHeight="1">
      <c r="A1419" s="38"/>
      <c r="B1419" s="39"/>
      <c r="C1419" s="271" t="s">
        <v>1821</v>
      </c>
      <c r="D1419" s="271" t="s">
        <v>253</v>
      </c>
      <c r="E1419" s="272" t="s">
        <v>1822</v>
      </c>
      <c r="F1419" s="273" t="s">
        <v>1823</v>
      </c>
      <c r="G1419" s="274" t="s">
        <v>298</v>
      </c>
      <c r="H1419" s="275">
        <v>2</v>
      </c>
      <c r="I1419" s="276"/>
      <c r="J1419" s="277">
        <f>ROUND(I1419*H1419,2)</f>
        <v>0</v>
      </c>
      <c r="K1419" s="278"/>
      <c r="L1419" s="279"/>
      <c r="M1419" s="280" t="s">
        <v>1</v>
      </c>
      <c r="N1419" s="281" t="s">
        <v>40</v>
      </c>
      <c r="O1419" s="92"/>
      <c r="P1419" s="230">
        <f>O1419*H1419</f>
        <v>0</v>
      </c>
      <c r="Q1419" s="230">
        <v>0.00050000000000000001</v>
      </c>
      <c r="R1419" s="230">
        <f>Q1419*H1419</f>
        <v>0.001</v>
      </c>
      <c r="S1419" s="230">
        <v>0</v>
      </c>
      <c r="T1419" s="231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32" t="s">
        <v>241</v>
      </c>
      <c r="AT1419" s="232" t="s">
        <v>253</v>
      </c>
      <c r="AU1419" s="232" t="s">
        <v>83</v>
      </c>
      <c r="AY1419" s="17" t="s">
        <v>147</v>
      </c>
      <c r="BE1419" s="233">
        <f>IF(N1419="základní",J1419,0)</f>
        <v>0</v>
      </c>
      <c r="BF1419" s="233">
        <f>IF(N1419="snížená",J1419,0)</f>
        <v>0</v>
      </c>
      <c r="BG1419" s="233">
        <f>IF(N1419="zákl. přenesená",J1419,0)</f>
        <v>0</v>
      </c>
      <c r="BH1419" s="233">
        <f>IF(N1419="sníž. přenesená",J1419,0)</f>
        <v>0</v>
      </c>
      <c r="BI1419" s="233">
        <f>IF(N1419="nulová",J1419,0)</f>
        <v>0</v>
      </c>
      <c r="BJ1419" s="17" t="s">
        <v>153</v>
      </c>
      <c r="BK1419" s="233">
        <f>ROUND(I1419*H1419,2)</f>
        <v>0</v>
      </c>
      <c r="BL1419" s="17" t="s">
        <v>198</v>
      </c>
      <c r="BM1419" s="232" t="s">
        <v>1824</v>
      </c>
    </row>
    <row r="1420" s="2" customFormat="1">
      <c r="A1420" s="38"/>
      <c r="B1420" s="39"/>
      <c r="C1420" s="40"/>
      <c r="D1420" s="234" t="s">
        <v>154</v>
      </c>
      <c r="E1420" s="40"/>
      <c r="F1420" s="235" t="s">
        <v>1823</v>
      </c>
      <c r="G1420" s="40"/>
      <c r="H1420" s="40"/>
      <c r="I1420" s="236"/>
      <c r="J1420" s="40"/>
      <c r="K1420" s="40"/>
      <c r="L1420" s="44"/>
      <c r="M1420" s="237"/>
      <c r="N1420" s="238"/>
      <c r="O1420" s="92"/>
      <c r="P1420" s="92"/>
      <c r="Q1420" s="92"/>
      <c r="R1420" s="92"/>
      <c r="S1420" s="92"/>
      <c r="T1420" s="93"/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T1420" s="17" t="s">
        <v>154</v>
      </c>
      <c r="AU1420" s="17" t="s">
        <v>83</v>
      </c>
    </row>
    <row r="1421" s="2" customFormat="1" ht="16.5" customHeight="1">
      <c r="A1421" s="38"/>
      <c r="B1421" s="39"/>
      <c r="C1421" s="271" t="s">
        <v>1011</v>
      </c>
      <c r="D1421" s="271" t="s">
        <v>253</v>
      </c>
      <c r="E1421" s="272" t="s">
        <v>1825</v>
      </c>
      <c r="F1421" s="273" t="s">
        <v>1826</v>
      </c>
      <c r="G1421" s="274" t="s">
        <v>298</v>
      </c>
      <c r="H1421" s="275">
        <v>2</v>
      </c>
      <c r="I1421" s="276"/>
      <c r="J1421" s="277">
        <f>ROUND(I1421*H1421,2)</f>
        <v>0</v>
      </c>
      <c r="K1421" s="278"/>
      <c r="L1421" s="279"/>
      <c r="M1421" s="280" t="s">
        <v>1</v>
      </c>
      <c r="N1421" s="281" t="s">
        <v>40</v>
      </c>
      <c r="O1421" s="92"/>
      <c r="P1421" s="230">
        <f>O1421*H1421</f>
        <v>0</v>
      </c>
      <c r="Q1421" s="230">
        <v>0.00059999999999999995</v>
      </c>
      <c r="R1421" s="230">
        <f>Q1421*H1421</f>
        <v>0.0011999999999999999</v>
      </c>
      <c r="S1421" s="230">
        <v>0</v>
      </c>
      <c r="T1421" s="231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32" t="s">
        <v>241</v>
      </c>
      <c r="AT1421" s="232" t="s">
        <v>253</v>
      </c>
      <c r="AU1421" s="232" t="s">
        <v>83</v>
      </c>
      <c r="AY1421" s="17" t="s">
        <v>147</v>
      </c>
      <c r="BE1421" s="233">
        <f>IF(N1421="základní",J1421,0)</f>
        <v>0</v>
      </c>
      <c r="BF1421" s="233">
        <f>IF(N1421="snížená",J1421,0)</f>
        <v>0</v>
      </c>
      <c r="BG1421" s="233">
        <f>IF(N1421="zákl. přenesená",J1421,0)</f>
        <v>0</v>
      </c>
      <c r="BH1421" s="233">
        <f>IF(N1421="sníž. přenesená",J1421,0)</f>
        <v>0</v>
      </c>
      <c r="BI1421" s="233">
        <f>IF(N1421="nulová",J1421,0)</f>
        <v>0</v>
      </c>
      <c r="BJ1421" s="17" t="s">
        <v>153</v>
      </c>
      <c r="BK1421" s="233">
        <f>ROUND(I1421*H1421,2)</f>
        <v>0</v>
      </c>
      <c r="BL1421" s="17" t="s">
        <v>198</v>
      </c>
      <c r="BM1421" s="232" t="s">
        <v>1827</v>
      </c>
    </row>
    <row r="1422" s="2" customFormat="1">
      <c r="A1422" s="38"/>
      <c r="B1422" s="39"/>
      <c r="C1422" s="40"/>
      <c r="D1422" s="234" t="s">
        <v>154</v>
      </c>
      <c r="E1422" s="40"/>
      <c r="F1422" s="235" t="s">
        <v>1826</v>
      </c>
      <c r="G1422" s="40"/>
      <c r="H1422" s="40"/>
      <c r="I1422" s="236"/>
      <c r="J1422" s="40"/>
      <c r="K1422" s="40"/>
      <c r="L1422" s="44"/>
      <c r="M1422" s="237"/>
      <c r="N1422" s="238"/>
      <c r="O1422" s="92"/>
      <c r="P1422" s="92"/>
      <c r="Q1422" s="92"/>
      <c r="R1422" s="92"/>
      <c r="S1422" s="92"/>
      <c r="T1422" s="93"/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T1422" s="17" t="s">
        <v>154</v>
      </c>
      <c r="AU1422" s="17" t="s">
        <v>83</v>
      </c>
    </row>
    <row r="1423" s="2" customFormat="1" ht="16.5" customHeight="1">
      <c r="A1423" s="38"/>
      <c r="B1423" s="39"/>
      <c r="C1423" s="271" t="s">
        <v>1828</v>
      </c>
      <c r="D1423" s="271" t="s">
        <v>253</v>
      </c>
      <c r="E1423" s="272" t="s">
        <v>1829</v>
      </c>
      <c r="F1423" s="273" t="s">
        <v>1830</v>
      </c>
      <c r="G1423" s="274" t="s">
        <v>152</v>
      </c>
      <c r="H1423" s="275">
        <v>24</v>
      </c>
      <c r="I1423" s="276"/>
      <c r="J1423" s="277">
        <f>ROUND(I1423*H1423,2)</f>
        <v>0</v>
      </c>
      <c r="K1423" s="278"/>
      <c r="L1423" s="279"/>
      <c r="M1423" s="280" t="s">
        <v>1</v>
      </c>
      <c r="N1423" s="281" t="s">
        <v>40</v>
      </c>
      <c r="O1423" s="92"/>
      <c r="P1423" s="230">
        <f>O1423*H1423</f>
        <v>0</v>
      </c>
      <c r="Q1423" s="230">
        <v>0.00080000000000000004</v>
      </c>
      <c r="R1423" s="230">
        <f>Q1423*H1423</f>
        <v>0.019200000000000002</v>
      </c>
      <c r="S1423" s="230">
        <v>0</v>
      </c>
      <c r="T1423" s="231">
        <f>S1423*H1423</f>
        <v>0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32" t="s">
        <v>241</v>
      </c>
      <c r="AT1423" s="232" t="s">
        <v>253</v>
      </c>
      <c r="AU1423" s="232" t="s">
        <v>83</v>
      </c>
      <c r="AY1423" s="17" t="s">
        <v>147</v>
      </c>
      <c r="BE1423" s="233">
        <f>IF(N1423="základní",J1423,0)</f>
        <v>0</v>
      </c>
      <c r="BF1423" s="233">
        <f>IF(N1423="snížená",J1423,0)</f>
        <v>0</v>
      </c>
      <c r="BG1423" s="233">
        <f>IF(N1423="zákl. přenesená",J1423,0)</f>
        <v>0</v>
      </c>
      <c r="BH1423" s="233">
        <f>IF(N1423="sníž. přenesená",J1423,0)</f>
        <v>0</v>
      </c>
      <c r="BI1423" s="233">
        <f>IF(N1423="nulová",J1423,0)</f>
        <v>0</v>
      </c>
      <c r="BJ1423" s="17" t="s">
        <v>153</v>
      </c>
      <c r="BK1423" s="233">
        <f>ROUND(I1423*H1423,2)</f>
        <v>0</v>
      </c>
      <c r="BL1423" s="17" t="s">
        <v>198</v>
      </c>
      <c r="BM1423" s="232" t="s">
        <v>1831</v>
      </c>
    </row>
    <row r="1424" s="2" customFormat="1">
      <c r="A1424" s="38"/>
      <c r="B1424" s="39"/>
      <c r="C1424" s="40"/>
      <c r="D1424" s="234" t="s">
        <v>154</v>
      </c>
      <c r="E1424" s="40"/>
      <c r="F1424" s="235" t="s">
        <v>1830</v>
      </c>
      <c r="G1424" s="40"/>
      <c r="H1424" s="40"/>
      <c r="I1424" s="236"/>
      <c r="J1424" s="40"/>
      <c r="K1424" s="40"/>
      <c r="L1424" s="44"/>
      <c r="M1424" s="237"/>
      <c r="N1424" s="238"/>
      <c r="O1424" s="92"/>
      <c r="P1424" s="92"/>
      <c r="Q1424" s="92"/>
      <c r="R1424" s="92"/>
      <c r="S1424" s="92"/>
      <c r="T1424" s="93"/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T1424" s="17" t="s">
        <v>154</v>
      </c>
      <c r="AU1424" s="17" t="s">
        <v>83</v>
      </c>
    </row>
    <row r="1425" s="13" customFormat="1">
      <c r="A1425" s="13"/>
      <c r="B1425" s="239"/>
      <c r="C1425" s="240"/>
      <c r="D1425" s="234" t="s">
        <v>155</v>
      </c>
      <c r="E1425" s="241" t="s">
        <v>1</v>
      </c>
      <c r="F1425" s="242" t="s">
        <v>1665</v>
      </c>
      <c r="G1425" s="240"/>
      <c r="H1425" s="243">
        <v>15</v>
      </c>
      <c r="I1425" s="244"/>
      <c r="J1425" s="240"/>
      <c r="K1425" s="240"/>
      <c r="L1425" s="245"/>
      <c r="M1425" s="246"/>
      <c r="N1425" s="247"/>
      <c r="O1425" s="247"/>
      <c r="P1425" s="247"/>
      <c r="Q1425" s="247"/>
      <c r="R1425" s="247"/>
      <c r="S1425" s="247"/>
      <c r="T1425" s="24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9" t="s">
        <v>155</v>
      </c>
      <c r="AU1425" s="249" t="s">
        <v>83</v>
      </c>
      <c r="AV1425" s="13" t="s">
        <v>83</v>
      </c>
      <c r="AW1425" s="13" t="s">
        <v>30</v>
      </c>
      <c r="AX1425" s="13" t="s">
        <v>73</v>
      </c>
      <c r="AY1425" s="249" t="s">
        <v>147</v>
      </c>
    </row>
    <row r="1426" s="15" customFormat="1">
      <c r="A1426" s="15"/>
      <c r="B1426" s="260"/>
      <c r="C1426" s="261"/>
      <c r="D1426" s="234" t="s">
        <v>155</v>
      </c>
      <c r="E1426" s="262" t="s">
        <v>1</v>
      </c>
      <c r="F1426" s="263" t="s">
        <v>163</v>
      </c>
      <c r="G1426" s="261"/>
      <c r="H1426" s="264">
        <v>15</v>
      </c>
      <c r="I1426" s="265"/>
      <c r="J1426" s="261"/>
      <c r="K1426" s="261"/>
      <c r="L1426" s="266"/>
      <c r="M1426" s="267"/>
      <c r="N1426" s="268"/>
      <c r="O1426" s="268"/>
      <c r="P1426" s="268"/>
      <c r="Q1426" s="268"/>
      <c r="R1426" s="268"/>
      <c r="S1426" s="268"/>
      <c r="T1426" s="269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15"/>
      <c r="AT1426" s="270" t="s">
        <v>155</v>
      </c>
      <c r="AU1426" s="270" t="s">
        <v>83</v>
      </c>
      <c r="AV1426" s="15" t="s">
        <v>153</v>
      </c>
      <c r="AW1426" s="15" t="s">
        <v>30</v>
      </c>
      <c r="AX1426" s="15" t="s">
        <v>73</v>
      </c>
      <c r="AY1426" s="270" t="s">
        <v>147</v>
      </c>
    </row>
    <row r="1427" s="13" customFormat="1">
      <c r="A1427" s="13"/>
      <c r="B1427" s="239"/>
      <c r="C1427" s="240"/>
      <c r="D1427" s="234" t="s">
        <v>155</v>
      </c>
      <c r="E1427" s="241" t="s">
        <v>1</v>
      </c>
      <c r="F1427" s="242" t="s">
        <v>1832</v>
      </c>
      <c r="G1427" s="240"/>
      <c r="H1427" s="243">
        <v>24</v>
      </c>
      <c r="I1427" s="244"/>
      <c r="J1427" s="240"/>
      <c r="K1427" s="240"/>
      <c r="L1427" s="245"/>
      <c r="M1427" s="246"/>
      <c r="N1427" s="247"/>
      <c r="O1427" s="247"/>
      <c r="P1427" s="247"/>
      <c r="Q1427" s="247"/>
      <c r="R1427" s="247"/>
      <c r="S1427" s="247"/>
      <c r="T1427" s="24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9" t="s">
        <v>155</v>
      </c>
      <c r="AU1427" s="249" t="s">
        <v>83</v>
      </c>
      <c r="AV1427" s="13" t="s">
        <v>83</v>
      </c>
      <c r="AW1427" s="13" t="s">
        <v>30</v>
      </c>
      <c r="AX1427" s="13" t="s">
        <v>73</v>
      </c>
      <c r="AY1427" s="249" t="s">
        <v>147</v>
      </c>
    </row>
    <row r="1428" s="15" customFormat="1">
      <c r="A1428" s="15"/>
      <c r="B1428" s="260"/>
      <c r="C1428" s="261"/>
      <c r="D1428" s="234" t="s">
        <v>155</v>
      </c>
      <c r="E1428" s="262" t="s">
        <v>1</v>
      </c>
      <c r="F1428" s="263" t="s">
        <v>163</v>
      </c>
      <c r="G1428" s="261"/>
      <c r="H1428" s="264">
        <v>24</v>
      </c>
      <c r="I1428" s="265"/>
      <c r="J1428" s="261"/>
      <c r="K1428" s="261"/>
      <c r="L1428" s="266"/>
      <c r="M1428" s="267"/>
      <c r="N1428" s="268"/>
      <c r="O1428" s="268"/>
      <c r="P1428" s="268"/>
      <c r="Q1428" s="268"/>
      <c r="R1428" s="268"/>
      <c r="S1428" s="268"/>
      <c r="T1428" s="269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70" t="s">
        <v>155</v>
      </c>
      <c r="AU1428" s="270" t="s">
        <v>83</v>
      </c>
      <c r="AV1428" s="15" t="s">
        <v>153</v>
      </c>
      <c r="AW1428" s="15" t="s">
        <v>30</v>
      </c>
      <c r="AX1428" s="15" t="s">
        <v>81</v>
      </c>
      <c r="AY1428" s="270" t="s">
        <v>147</v>
      </c>
    </row>
    <row r="1429" s="2" customFormat="1" ht="21.75" customHeight="1">
      <c r="A1429" s="38"/>
      <c r="B1429" s="39"/>
      <c r="C1429" s="271" t="s">
        <v>1833</v>
      </c>
      <c r="D1429" s="271" t="s">
        <v>253</v>
      </c>
      <c r="E1429" s="272" t="s">
        <v>1834</v>
      </c>
      <c r="F1429" s="273" t="s">
        <v>1835</v>
      </c>
      <c r="G1429" s="274" t="s">
        <v>298</v>
      </c>
      <c r="H1429" s="275">
        <v>24</v>
      </c>
      <c r="I1429" s="276"/>
      <c r="J1429" s="277">
        <f>ROUND(I1429*H1429,2)</f>
        <v>0</v>
      </c>
      <c r="K1429" s="278"/>
      <c r="L1429" s="279"/>
      <c r="M1429" s="280" t="s">
        <v>1</v>
      </c>
      <c r="N1429" s="281" t="s">
        <v>40</v>
      </c>
      <c r="O1429" s="92"/>
      <c r="P1429" s="230">
        <f>O1429*H1429</f>
        <v>0</v>
      </c>
      <c r="Q1429" s="230">
        <v>6.0000000000000002E-05</v>
      </c>
      <c r="R1429" s="230">
        <f>Q1429*H1429</f>
        <v>0.0014400000000000001</v>
      </c>
      <c r="S1429" s="230">
        <v>0</v>
      </c>
      <c r="T1429" s="231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32" t="s">
        <v>241</v>
      </c>
      <c r="AT1429" s="232" t="s">
        <v>253</v>
      </c>
      <c r="AU1429" s="232" t="s">
        <v>83</v>
      </c>
      <c r="AY1429" s="17" t="s">
        <v>147</v>
      </c>
      <c r="BE1429" s="233">
        <f>IF(N1429="základní",J1429,0)</f>
        <v>0</v>
      </c>
      <c r="BF1429" s="233">
        <f>IF(N1429="snížená",J1429,0)</f>
        <v>0</v>
      </c>
      <c r="BG1429" s="233">
        <f>IF(N1429="zákl. přenesená",J1429,0)</f>
        <v>0</v>
      </c>
      <c r="BH1429" s="233">
        <f>IF(N1429="sníž. přenesená",J1429,0)</f>
        <v>0</v>
      </c>
      <c r="BI1429" s="233">
        <f>IF(N1429="nulová",J1429,0)</f>
        <v>0</v>
      </c>
      <c r="BJ1429" s="17" t="s">
        <v>153</v>
      </c>
      <c r="BK1429" s="233">
        <f>ROUND(I1429*H1429,2)</f>
        <v>0</v>
      </c>
      <c r="BL1429" s="17" t="s">
        <v>198</v>
      </c>
      <c r="BM1429" s="232" t="s">
        <v>1836</v>
      </c>
    </row>
    <row r="1430" s="2" customFormat="1">
      <c r="A1430" s="38"/>
      <c r="B1430" s="39"/>
      <c r="C1430" s="40"/>
      <c r="D1430" s="234" t="s">
        <v>154</v>
      </c>
      <c r="E1430" s="40"/>
      <c r="F1430" s="235" t="s">
        <v>1835</v>
      </c>
      <c r="G1430" s="40"/>
      <c r="H1430" s="40"/>
      <c r="I1430" s="236"/>
      <c r="J1430" s="40"/>
      <c r="K1430" s="40"/>
      <c r="L1430" s="44"/>
      <c r="M1430" s="237"/>
      <c r="N1430" s="238"/>
      <c r="O1430" s="92"/>
      <c r="P1430" s="92"/>
      <c r="Q1430" s="92"/>
      <c r="R1430" s="92"/>
      <c r="S1430" s="92"/>
      <c r="T1430" s="93"/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T1430" s="17" t="s">
        <v>154</v>
      </c>
      <c r="AU1430" s="17" t="s">
        <v>83</v>
      </c>
    </row>
    <row r="1431" s="2" customFormat="1" ht="24.15" customHeight="1">
      <c r="A1431" s="38"/>
      <c r="B1431" s="39"/>
      <c r="C1431" s="220" t="s">
        <v>1837</v>
      </c>
      <c r="D1431" s="220" t="s">
        <v>149</v>
      </c>
      <c r="E1431" s="221" t="s">
        <v>1838</v>
      </c>
      <c r="F1431" s="222" t="s">
        <v>1839</v>
      </c>
      <c r="G1431" s="223" t="s">
        <v>152</v>
      </c>
      <c r="H1431" s="224">
        <v>12</v>
      </c>
      <c r="I1431" s="225"/>
      <c r="J1431" s="226">
        <f>ROUND(I1431*H1431,2)</f>
        <v>0</v>
      </c>
      <c r="K1431" s="227"/>
      <c r="L1431" s="44"/>
      <c r="M1431" s="228" t="s">
        <v>1</v>
      </c>
      <c r="N1431" s="229" t="s">
        <v>40</v>
      </c>
      <c r="O1431" s="92"/>
      <c r="P1431" s="230">
        <f>O1431*H1431</f>
        <v>0</v>
      </c>
      <c r="Q1431" s="230">
        <v>0</v>
      </c>
      <c r="R1431" s="230">
        <f>Q1431*H1431</f>
        <v>0</v>
      </c>
      <c r="S1431" s="230">
        <v>0</v>
      </c>
      <c r="T1431" s="231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32" t="s">
        <v>198</v>
      </c>
      <c r="AT1431" s="232" t="s">
        <v>149</v>
      </c>
      <c r="AU1431" s="232" t="s">
        <v>83</v>
      </c>
      <c r="AY1431" s="17" t="s">
        <v>147</v>
      </c>
      <c r="BE1431" s="233">
        <f>IF(N1431="základní",J1431,0)</f>
        <v>0</v>
      </c>
      <c r="BF1431" s="233">
        <f>IF(N1431="snížená",J1431,0)</f>
        <v>0</v>
      </c>
      <c r="BG1431" s="233">
        <f>IF(N1431="zákl. přenesená",J1431,0)</f>
        <v>0</v>
      </c>
      <c r="BH1431" s="233">
        <f>IF(N1431="sníž. přenesená",J1431,0)</f>
        <v>0</v>
      </c>
      <c r="BI1431" s="233">
        <f>IF(N1431="nulová",J1431,0)</f>
        <v>0</v>
      </c>
      <c r="BJ1431" s="17" t="s">
        <v>153</v>
      </c>
      <c r="BK1431" s="233">
        <f>ROUND(I1431*H1431,2)</f>
        <v>0</v>
      </c>
      <c r="BL1431" s="17" t="s">
        <v>198</v>
      </c>
      <c r="BM1431" s="232" t="s">
        <v>1840</v>
      </c>
    </row>
    <row r="1432" s="2" customFormat="1">
      <c r="A1432" s="38"/>
      <c r="B1432" s="39"/>
      <c r="C1432" s="40"/>
      <c r="D1432" s="234" t="s">
        <v>154</v>
      </c>
      <c r="E1432" s="40"/>
      <c r="F1432" s="235" t="s">
        <v>1841</v>
      </c>
      <c r="G1432" s="40"/>
      <c r="H1432" s="40"/>
      <c r="I1432" s="236"/>
      <c r="J1432" s="40"/>
      <c r="K1432" s="40"/>
      <c r="L1432" s="44"/>
      <c r="M1432" s="237"/>
      <c r="N1432" s="238"/>
      <c r="O1432" s="92"/>
      <c r="P1432" s="92"/>
      <c r="Q1432" s="92"/>
      <c r="R1432" s="92"/>
      <c r="S1432" s="92"/>
      <c r="T1432" s="93"/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T1432" s="17" t="s">
        <v>154</v>
      </c>
      <c r="AU1432" s="17" t="s">
        <v>83</v>
      </c>
    </row>
    <row r="1433" s="2" customFormat="1" ht="24.15" customHeight="1">
      <c r="A1433" s="38"/>
      <c r="B1433" s="39"/>
      <c r="C1433" s="220" t="s">
        <v>1021</v>
      </c>
      <c r="D1433" s="220" t="s">
        <v>149</v>
      </c>
      <c r="E1433" s="221" t="s">
        <v>1842</v>
      </c>
      <c r="F1433" s="222" t="s">
        <v>1843</v>
      </c>
      <c r="G1433" s="223" t="s">
        <v>236</v>
      </c>
      <c r="H1433" s="224">
        <v>0.65000000000000002</v>
      </c>
      <c r="I1433" s="225"/>
      <c r="J1433" s="226">
        <f>ROUND(I1433*H1433,2)</f>
        <v>0</v>
      </c>
      <c r="K1433" s="227"/>
      <c r="L1433" s="44"/>
      <c r="M1433" s="228" t="s">
        <v>1</v>
      </c>
      <c r="N1433" s="229" t="s">
        <v>40</v>
      </c>
      <c r="O1433" s="92"/>
      <c r="P1433" s="230">
        <f>O1433*H1433</f>
        <v>0</v>
      </c>
      <c r="Q1433" s="230">
        <v>0</v>
      </c>
      <c r="R1433" s="230">
        <f>Q1433*H1433</f>
        <v>0</v>
      </c>
      <c r="S1433" s="230">
        <v>0</v>
      </c>
      <c r="T1433" s="231">
        <f>S1433*H1433</f>
        <v>0</v>
      </c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  <c r="AE1433" s="38"/>
      <c r="AR1433" s="232" t="s">
        <v>198</v>
      </c>
      <c r="AT1433" s="232" t="s">
        <v>149</v>
      </c>
      <c r="AU1433" s="232" t="s">
        <v>83</v>
      </c>
      <c r="AY1433" s="17" t="s">
        <v>147</v>
      </c>
      <c r="BE1433" s="233">
        <f>IF(N1433="základní",J1433,0)</f>
        <v>0</v>
      </c>
      <c r="BF1433" s="233">
        <f>IF(N1433="snížená",J1433,0)</f>
        <v>0</v>
      </c>
      <c r="BG1433" s="233">
        <f>IF(N1433="zákl. přenesená",J1433,0)</f>
        <v>0</v>
      </c>
      <c r="BH1433" s="233">
        <f>IF(N1433="sníž. přenesená",J1433,0)</f>
        <v>0</v>
      </c>
      <c r="BI1433" s="233">
        <f>IF(N1433="nulová",J1433,0)</f>
        <v>0</v>
      </c>
      <c r="BJ1433" s="17" t="s">
        <v>153</v>
      </c>
      <c r="BK1433" s="233">
        <f>ROUND(I1433*H1433,2)</f>
        <v>0</v>
      </c>
      <c r="BL1433" s="17" t="s">
        <v>198</v>
      </c>
      <c r="BM1433" s="232" t="s">
        <v>1844</v>
      </c>
    </row>
    <row r="1434" s="2" customFormat="1">
      <c r="A1434" s="38"/>
      <c r="B1434" s="39"/>
      <c r="C1434" s="40"/>
      <c r="D1434" s="234" t="s">
        <v>154</v>
      </c>
      <c r="E1434" s="40"/>
      <c r="F1434" s="235" t="s">
        <v>1845</v>
      </c>
      <c r="G1434" s="40"/>
      <c r="H1434" s="40"/>
      <c r="I1434" s="236"/>
      <c r="J1434" s="40"/>
      <c r="K1434" s="40"/>
      <c r="L1434" s="44"/>
      <c r="M1434" s="237"/>
      <c r="N1434" s="238"/>
      <c r="O1434" s="92"/>
      <c r="P1434" s="92"/>
      <c r="Q1434" s="92"/>
      <c r="R1434" s="92"/>
      <c r="S1434" s="92"/>
      <c r="T1434" s="93"/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T1434" s="17" t="s">
        <v>154</v>
      </c>
      <c r="AU1434" s="17" t="s">
        <v>83</v>
      </c>
    </row>
    <row r="1435" s="12" customFormat="1" ht="22.8" customHeight="1">
      <c r="A1435" s="12"/>
      <c r="B1435" s="204"/>
      <c r="C1435" s="205"/>
      <c r="D1435" s="206" t="s">
        <v>72</v>
      </c>
      <c r="E1435" s="218" t="s">
        <v>1846</v>
      </c>
      <c r="F1435" s="218" t="s">
        <v>1847</v>
      </c>
      <c r="G1435" s="205"/>
      <c r="H1435" s="205"/>
      <c r="I1435" s="208"/>
      <c r="J1435" s="219">
        <f>BK1435</f>
        <v>0</v>
      </c>
      <c r="K1435" s="205"/>
      <c r="L1435" s="210"/>
      <c r="M1435" s="211"/>
      <c r="N1435" s="212"/>
      <c r="O1435" s="212"/>
      <c r="P1435" s="213">
        <f>SUM(P1436:P1475)</f>
        <v>0</v>
      </c>
      <c r="Q1435" s="212"/>
      <c r="R1435" s="213">
        <f>SUM(R1436:R1475)</f>
        <v>0.010187</v>
      </c>
      <c r="S1435" s="212"/>
      <c r="T1435" s="214">
        <f>SUM(T1436:T1475)</f>
        <v>0.001</v>
      </c>
      <c r="U1435" s="12"/>
      <c r="V1435" s="12"/>
      <c r="W1435" s="12"/>
      <c r="X1435" s="12"/>
      <c r="Y1435" s="12"/>
      <c r="Z1435" s="12"/>
      <c r="AA1435" s="12"/>
      <c r="AB1435" s="12"/>
      <c r="AC1435" s="12"/>
      <c r="AD1435" s="12"/>
      <c r="AE1435" s="12"/>
      <c r="AR1435" s="215" t="s">
        <v>83</v>
      </c>
      <c r="AT1435" s="216" t="s">
        <v>72</v>
      </c>
      <c r="AU1435" s="216" t="s">
        <v>81</v>
      </c>
      <c r="AY1435" s="215" t="s">
        <v>147</v>
      </c>
      <c r="BK1435" s="217">
        <f>SUM(BK1436:BK1475)</f>
        <v>0</v>
      </c>
    </row>
    <row r="1436" s="2" customFormat="1" ht="16.5" customHeight="1">
      <c r="A1436" s="38"/>
      <c r="B1436" s="39"/>
      <c r="C1436" s="220" t="s">
        <v>1848</v>
      </c>
      <c r="D1436" s="220" t="s">
        <v>149</v>
      </c>
      <c r="E1436" s="221" t="s">
        <v>1849</v>
      </c>
      <c r="F1436" s="222" t="s">
        <v>1850</v>
      </c>
      <c r="G1436" s="223" t="s">
        <v>298</v>
      </c>
      <c r="H1436" s="224">
        <v>1</v>
      </c>
      <c r="I1436" s="225"/>
      <c r="J1436" s="226">
        <f>ROUND(I1436*H1436,2)</f>
        <v>0</v>
      </c>
      <c r="K1436" s="227"/>
      <c r="L1436" s="44"/>
      <c r="M1436" s="228" t="s">
        <v>1</v>
      </c>
      <c r="N1436" s="229" t="s">
        <v>40</v>
      </c>
      <c r="O1436" s="92"/>
      <c r="P1436" s="230">
        <f>O1436*H1436</f>
        <v>0</v>
      </c>
      <c r="Q1436" s="230">
        <v>0</v>
      </c>
      <c r="R1436" s="230">
        <f>Q1436*H1436</f>
        <v>0</v>
      </c>
      <c r="S1436" s="230">
        <v>0.001</v>
      </c>
      <c r="T1436" s="231">
        <f>S1436*H1436</f>
        <v>0.001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32" t="s">
        <v>198</v>
      </c>
      <c r="AT1436" s="232" t="s">
        <v>149</v>
      </c>
      <c r="AU1436" s="232" t="s">
        <v>83</v>
      </c>
      <c r="AY1436" s="17" t="s">
        <v>147</v>
      </c>
      <c r="BE1436" s="233">
        <f>IF(N1436="základní",J1436,0)</f>
        <v>0</v>
      </c>
      <c r="BF1436" s="233">
        <f>IF(N1436="snížená",J1436,0)</f>
        <v>0</v>
      </c>
      <c r="BG1436" s="233">
        <f>IF(N1436="zákl. přenesená",J1436,0)</f>
        <v>0</v>
      </c>
      <c r="BH1436" s="233">
        <f>IF(N1436="sníž. přenesená",J1436,0)</f>
        <v>0</v>
      </c>
      <c r="BI1436" s="233">
        <f>IF(N1436="nulová",J1436,0)</f>
        <v>0</v>
      </c>
      <c r="BJ1436" s="17" t="s">
        <v>153</v>
      </c>
      <c r="BK1436" s="233">
        <f>ROUND(I1436*H1436,2)</f>
        <v>0</v>
      </c>
      <c r="BL1436" s="17" t="s">
        <v>198</v>
      </c>
      <c r="BM1436" s="232" t="s">
        <v>1851</v>
      </c>
    </row>
    <row r="1437" s="2" customFormat="1">
      <c r="A1437" s="38"/>
      <c r="B1437" s="39"/>
      <c r="C1437" s="40"/>
      <c r="D1437" s="234" t="s">
        <v>154</v>
      </c>
      <c r="E1437" s="40"/>
      <c r="F1437" s="235" t="s">
        <v>1850</v>
      </c>
      <c r="G1437" s="40"/>
      <c r="H1437" s="40"/>
      <c r="I1437" s="236"/>
      <c r="J1437" s="40"/>
      <c r="K1437" s="40"/>
      <c r="L1437" s="44"/>
      <c r="M1437" s="237"/>
      <c r="N1437" s="238"/>
      <c r="O1437" s="92"/>
      <c r="P1437" s="92"/>
      <c r="Q1437" s="92"/>
      <c r="R1437" s="92"/>
      <c r="S1437" s="92"/>
      <c r="T1437" s="93"/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T1437" s="17" t="s">
        <v>154</v>
      </c>
      <c r="AU1437" s="17" t="s">
        <v>83</v>
      </c>
    </row>
    <row r="1438" s="14" customFormat="1">
      <c r="A1438" s="14"/>
      <c r="B1438" s="250"/>
      <c r="C1438" s="251"/>
      <c r="D1438" s="234" t="s">
        <v>155</v>
      </c>
      <c r="E1438" s="252" t="s">
        <v>1</v>
      </c>
      <c r="F1438" s="253" t="s">
        <v>1852</v>
      </c>
      <c r="G1438" s="251"/>
      <c r="H1438" s="252" t="s">
        <v>1</v>
      </c>
      <c r="I1438" s="254"/>
      <c r="J1438" s="251"/>
      <c r="K1438" s="251"/>
      <c r="L1438" s="255"/>
      <c r="M1438" s="256"/>
      <c r="N1438" s="257"/>
      <c r="O1438" s="257"/>
      <c r="P1438" s="257"/>
      <c r="Q1438" s="257"/>
      <c r="R1438" s="257"/>
      <c r="S1438" s="257"/>
      <c r="T1438" s="258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9" t="s">
        <v>155</v>
      </c>
      <c r="AU1438" s="259" t="s">
        <v>83</v>
      </c>
      <c r="AV1438" s="14" t="s">
        <v>81</v>
      </c>
      <c r="AW1438" s="14" t="s">
        <v>30</v>
      </c>
      <c r="AX1438" s="14" t="s">
        <v>73</v>
      </c>
      <c r="AY1438" s="259" t="s">
        <v>147</v>
      </c>
    </row>
    <row r="1439" s="13" customFormat="1">
      <c r="A1439" s="13"/>
      <c r="B1439" s="239"/>
      <c r="C1439" s="240"/>
      <c r="D1439" s="234" t="s">
        <v>155</v>
      </c>
      <c r="E1439" s="241" t="s">
        <v>1</v>
      </c>
      <c r="F1439" s="242" t="s">
        <v>81</v>
      </c>
      <c r="G1439" s="240"/>
      <c r="H1439" s="243">
        <v>1</v>
      </c>
      <c r="I1439" s="244"/>
      <c r="J1439" s="240"/>
      <c r="K1439" s="240"/>
      <c r="L1439" s="245"/>
      <c r="M1439" s="246"/>
      <c r="N1439" s="247"/>
      <c r="O1439" s="247"/>
      <c r="P1439" s="247"/>
      <c r="Q1439" s="247"/>
      <c r="R1439" s="247"/>
      <c r="S1439" s="247"/>
      <c r="T1439" s="24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9" t="s">
        <v>155</v>
      </c>
      <c r="AU1439" s="249" t="s">
        <v>83</v>
      </c>
      <c r="AV1439" s="13" t="s">
        <v>83</v>
      </c>
      <c r="AW1439" s="13" t="s">
        <v>30</v>
      </c>
      <c r="AX1439" s="13" t="s">
        <v>73</v>
      </c>
      <c r="AY1439" s="249" t="s">
        <v>147</v>
      </c>
    </row>
    <row r="1440" s="15" customFormat="1">
      <c r="A1440" s="15"/>
      <c r="B1440" s="260"/>
      <c r="C1440" s="261"/>
      <c r="D1440" s="234" t="s">
        <v>155</v>
      </c>
      <c r="E1440" s="262" t="s">
        <v>1</v>
      </c>
      <c r="F1440" s="263" t="s">
        <v>163</v>
      </c>
      <c r="G1440" s="261"/>
      <c r="H1440" s="264">
        <v>1</v>
      </c>
      <c r="I1440" s="265"/>
      <c r="J1440" s="261"/>
      <c r="K1440" s="261"/>
      <c r="L1440" s="266"/>
      <c r="M1440" s="267"/>
      <c r="N1440" s="268"/>
      <c r="O1440" s="268"/>
      <c r="P1440" s="268"/>
      <c r="Q1440" s="268"/>
      <c r="R1440" s="268"/>
      <c r="S1440" s="268"/>
      <c r="T1440" s="269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70" t="s">
        <v>155</v>
      </c>
      <c r="AU1440" s="270" t="s">
        <v>83</v>
      </c>
      <c r="AV1440" s="15" t="s">
        <v>153</v>
      </c>
      <c r="AW1440" s="15" t="s">
        <v>30</v>
      </c>
      <c r="AX1440" s="15" t="s">
        <v>81</v>
      </c>
      <c r="AY1440" s="270" t="s">
        <v>147</v>
      </c>
    </row>
    <row r="1441" s="2" customFormat="1" ht="24.15" customHeight="1">
      <c r="A1441" s="38"/>
      <c r="B1441" s="39"/>
      <c r="C1441" s="220" t="s">
        <v>1025</v>
      </c>
      <c r="D1441" s="220" t="s">
        <v>149</v>
      </c>
      <c r="E1441" s="221" t="s">
        <v>1853</v>
      </c>
      <c r="F1441" s="222" t="s">
        <v>1854</v>
      </c>
      <c r="G1441" s="223" t="s">
        <v>256</v>
      </c>
      <c r="H1441" s="224">
        <v>30</v>
      </c>
      <c r="I1441" s="225"/>
      <c r="J1441" s="226">
        <f>ROUND(I1441*H1441,2)</f>
        <v>0</v>
      </c>
      <c r="K1441" s="227"/>
      <c r="L1441" s="44"/>
      <c r="M1441" s="228" t="s">
        <v>1</v>
      </c>
      <c r="N1441" s="229" t="s">
        <v>40</v>
      </c>
      <c r="O1441" s="92"/>
      <c r="P1441" s="230">
        <f>O1441*H1441</f>
        <v>0</v>
      </c>
      <c r="Q1441" s="230">
        <v>5.0000000000000002E-05</v>
      </c>
      <c r="R1441" s="230">
        <f>Q1441*H1441</f>
        <v>0.0015</v>
      </c>
      <c r="S1441" s="230">
        <v>0</v>
      </c>
      <c r="T1441" s="231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32" t="s">
        <v>198</v>
      </c>
      <c r="AT1441" s="232" t="s">
        <v>149</v>
      </c>
      <c r="AU1441" s="232" t="s">
        <v>83</v>
      </c>
      <c r="AY1441" s="17" t="s">
        <v>147</v>
      </c>
      <c r="BE1441" s="233">
        <f>IF(N1441="základní",J1441,0)</f>
        <v>0</v>
      </c>
      <c r="BF1441" s="233">
        <f>IF(N1441="snížená",J1441,0)</f>
        <v>0</v>
      </c>
      <c r="BG1441" s="233">
        <f>IF(N1441="zákl. přenesená",J1441,0)</f>
        <v>0</v>
      </c>
      <c r="BH1441" s="233">
        <f>IF(N1441="sníž. přenesená",J1441,0)</f>
        <v>0</v>
      </c>
      <c r="BI1441" s="233">
        <f>IF(N1441="nulová",J1441,0)</f>
        <v>0</v>
      </c>
      <c r="BJ1441" s="17" t="s">
        <v>153</v>
      </c>
      <c r="BK1441" s="233">
        <f>ROUND(I1441*H1441,2)</f>
        <v>0</v>
      </c>
      <c r="BL1441" s="17" t="s">
        <v>198</v>
      </c>
      <c r="BM1441" s="232" t="s">
        <v>1855</v>
      </c>
    </row>
    <row r="1442" s="2" customFormat="1">
      <c r="A1442" s="38"/>
      <c r="B1442" s="39"/>
      <c r="C1442" s="40"/>
      <c r="D1442" s="234" t="s">
        <v>154</v>
      </c>
      <c r="E1442" s="40"/>
      <c r="F1442" s="235" t="s">
        <v>1856</v>
      </c>
      <c r="G1442" s="40"/>
      <c r="H1442" s="40"/>
      <c r="I1442" s="236"/>
      <c r="J1442" s="40"/>
      <c r="K1442" s="40"/>
      <c r="L1442" s="44"/>
      <c r="M1442" s="237"/>
      <c r="N1442" s="238"/>
      <c r="O1442" s="92"/>
      <c r="P1442" s="92"/>
      <c r="Q1442" s="92"/>
      <c r="R1442" s="92"/>
      <c r="S1442" s="92"/>
      <c r="T1442" s="93"/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T1442" s="17" t="s">
        <v>154</v>
      </c>
      <c r="AU1442" s="17" t="s">
        <v>83</v>
      </c>
    </row>
    <row r="1443" s="2" customFormat="1" ht="37.8" customHeight="1">
      <c r="A1443" s="38"/>
      <c r="B1443" s="39"/>
      <c r="C1443" s="271" t="s">
        <v>1857</v>
      </c>
      <c r="D1443" s="271" t="s">
        <v>253</v>
      </c>
      <c r="E1443" s="272" t="s">
        <v>1858</v>
      </c>
      <c r="F1443" s="273" t="s">
        <v>1859</v>
      </c>
      <c r="G1443" s="274" t="s">
        <v>298</v>
      </c>
      <c r="H1443" s="275">
        <v>1</v>
      </c>
      <c r="I1443" s="276"/>
      <c r="J1443" s="277">
        <f>ROUND(I1443*H1443,2)</f>
        <v>0</v>
      </c>
      <c r="K1443" s="278"/>
      <c r="L1443" s="279"/>
      <c r="M1443" s="280" t="s">
        <v>1</v>
      </c>
      <c r="N1443" s="281" t="s">
        <v>40</v>
      </c>
      <c r="O1443" s="92"/>
      <c r="P1443" s="230">
        <f>O1443*H1443</f>
        <v>0</v>
      </c>
      <c r="Q1443" s="230">
        <v>0</v>
      </c>
      <c r="R1443" s="230">
        <f>Q1443*H1443</f>
        <v>0</v>
      </c>
      <c r="S1443" s="230">
        <v>0</v>
      </c>
      <c r="T1443" s="231">
        <f>S1443*H1443</f>
        <v>0</v>
      </c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R1443" s="232" t="s">
        <v>241</v>
      </c>
      <c r="AT1443" s="232" t="s">
        <v>253</v>
      </c>
      <c r="AU1443" s="232" t="s">
        <v>83</v>
      </c>
      <c r="AY1443" s="17" t="s">
        <v>147</v>
      </c>
      <c r="BE1443" s="233">
        <f>IF(N1443="základní",J1443,0)</f>
        <v>0</v>
      </c>
      <c r="BF1443" s="233">
        <f>IF(N1443="snížená",J1443,0)</f>
        <v>0</v>
      </c>
      <c r="BG1443" s="233">
        <f>IF(N1443="zákl. přenesená",J1443,0)</f>
        <v>0</v>
      </c>
      <c r="BH1443" s="233">
        <f>IF(N1443="sníž. přenesená",J1443,0)</f>
        <v>0</v>
      </c>
      <c r="BI1443" s="233">
        <f>IF(N1443="nulová",J1443,0)</f>
        <v>0</v>
      </c>
      <c r="BJ1443" s="17" t="s">
        <v>153</v>
      </c>
      <c r="BK1443" s="233">
        <f>ROUND(I1443*H1443,2)</f>
        <v>0</v>
      </c>
      <c r="BL1443" s="17" t="s">
        <v>198</v>
      </c>
      <c r="BM1443" s="232" t="s">
        <v>1860</v>
      </c>
    </row>
    <row r="1444" s="2" customFormat="1">
      <c r="A1444" s="38"/>
      <c r="B1444" s="39"/>
      <c r="C1444" s="40"/>
      <c r="D1444" s="234" t="s">
        <v>154</v>
      </c>
      <c r="E1444" s="40"/>
      <c r="F1444" s="235" t="s">
        <v>1859</v>
      </c>
      <c r="G1444" s="40"/>
      <c r="H1444" s="40"/>
      <c r="I1444" s="236"/>
      <c r="J1444" s="40"/>
      <c r="K1444" s="40"/>
      <c r="L1444" s="44"/>
      <c r="M1444" s="237"/>
      <c r="N1444" s="238"/>
      <c r="O1444" s="92"/>
      <c r="P1444" s="92"/>
      <c r="Q1444" s="92"/>
      <c r="R1444" s="92"/>
      <c r="S1444" s="92"/>
      <c r="T1444" s="93"/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T1444" s="17" t="s">
        <v>154</v>
      </c>
      <c r="AU1444" s="17" t="s">
        <v>83</v>
      </c>
    </row>
    <row r="1445" s="2" customFormat="1" ht="37.8" customHeight="1">
      <c r="A1445" s="38"/>
      <c r="B1445" s="39"/>
      <c r="C1445" s="271" t="s">
        <v>1861</v>
      </c>
      <c r="D1445" s="271" t="s">
        <v>253</v>
      </c>
      <c r="E1445" s="272" t="s">
        <v>1862</v>
      </c>
      <c r="F1445" s="273" t="s">
        <v>1863</v>
      </c>
      <c r="G1445" s="274" t="s">
        <v>298</v>
      </c>
      <c r="H1445" s="275">
        <v>1</v>
      </c>
      <c r="I1445" s="276"/>
      <c r="J1445" s="277">
        <f>ROUND(I1445*H1445,2)</f>
        <v>0</v>
      </c>
      <c r="K1445" s="278"/>
      <c r="L1445" s="279"/>
      <c r="M1445" s="280" t="s">
        <v>1</v>
      </c>
      <c r="N1445" s="281" t="s">
        <v>40</v>
      </c>
      <c r="O1445" s="92"/>
      <c r="P1445" s="230">
        <f>O1445*H1445</f>
        <v>0</v>
      </c>
      <c r="Q1445" s="230">
        <v>0</v>
      </c>
      <c r="R1445" s="230">
        <f>Q1445*H1445</f>
        <v>0</v>
      </c>
      <c r="S1445" s="230">
        <v>0</v>
      </c>
      <c r="T1445" s="231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32" t="s">
        <v>241</v>
      </c>
      <c r="AT1445" s="232" t="s">
        <v>253</v>
      </c>
      <c r="AU1445" s="232" t="s">
        <v>83</v>
      </c>
      <c r="AY1445" s="17" t="s">
        <v>147</v>
      </c>
      <c r="BE1445" s="233">
        <f>IF(N1445="základní",J1445,0)</f>
        <v>0</v>
      </c>
      <c r="BF1445" s="233">
        <f>IF(N1445="snížená",J1445,0)</f>
        <v>0</v>
      </c>
      <c r="BG1445" s="233">
        <f>IF(N1445="zákl. přenesená",J1445,0)</f>
        <v>0</v>
      </c>
      <c r="BH1445" s="233">
        <f>IF(N1445="sníž. přenesená",J1445,0)</f>
        <v>0</v>
      </c>
      <c r="BI1445" s="233">
        <f>IF(N1445="nulová",J1445,0)</f>
        <v>0</v>
      </c>
      <c r="BJ1445" s="17" t="s">
        <v>153</v>
      </c>
      <c r="BK1445" s="233">
        <f>ROUND(I1445*H1445,2)</f>
        <v>0</v>
      </c>
      <c r="BL1445" s="17" t="s">
        <v>198</v>
      </c>
      <c r="BM1445" s="232" t="s">
        <v>1864</v>
      </c>
    </row>
    <row r="1446" s="2" customFormat="1">
      <c r="A1446" s="38"/>
      <c r="B1446" s="39"/>
      <c r="C1446" s="40"/>
      <c r="D1446" s="234" t="s">
        <v>154</v>
      </c>
      <c r="E1446" s="40"/>
      <c r="F1446" s="235" t="s">
        <v>1863</v>
      </c>
      <c r="G1446" s="40"/>
      <c r="H1446" s="40"/>
      <c r="I1446" s="236"/>
      <c r="J1446" s="40"/>
      <c r="K1446" s="40"/>
      <c r="L1446" s="44"/>
      <c r="M1446" s="237"/>
      <c r="N1446" s="238"/>
      <c r="O1446" s="92"/>
      <c r="P1446" s="92"/>
      <c r="Q1446" s="92"/>
      <c r="R1446" s="92"/>
      <c r="S1446" s="92"/>
      <c r="T1446" s="93"/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T1446" s="17" t="s">
        <v>154</v>
      </c>
      <c r="AU1446" s="17" t="s">
        <v>83</v>
      </c>
    </row>
    <row r="1447" s="2" customFormat="1" ht="16.5" customHeight="1">
      <c r="A1447" s="38"/>
      <c r="B1447" s="39"/>
      <c r="C1447" s="271" t="s">
        <v>1865</v>
      </c>
      <c r="D1447" s="271" t="s">
        <v>253</v>
      </c>
      <c r="E1447" s="272" t="s">
        <v>1866</v>
      </c>
      <c r="F1447" s="273" t="s">
        <v>1867</v>
      </c>
      <c r="G1447" s="274" t="s">
        <v>298</v>
      </c>
      <c r="H1447" s="275">
        <v>1</v>
      </c>
      <c r="I1447" s="276"/>
      <c r="J1447" s="277">
        <f>ROUND(I1447*H1447,2)</f>
        <v>0</v>
      </c>
      <c r="K1447" s="278"/>
      <c r="L1447" s="279"/>
      <c r="M1447" s="280" t="s">
        <v>1</v>
      </c>
      <c r="N1447" s="281" t="s">
        <v>40</v>
      </c>
      <c r="O1447" s="92"/>
      <c r="P1447" s="230">
        <f>O1447*H1447</f>
        <v>0</v>
      </c>
      <c r="Q1447" s="230">
        <v>0</v>
      </c>
      <c r="R1447" s="230">
        <f>Q1447*H1447</f>
        <v>0</v>
      </c>
      <c r="S1447" s="230">
        <v>0</v>
      </c>
      <c r="T1447" s="231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32" t="s">
        <v>241</v>
      </c>
      <c r="AT1447" s="232" t="s">
        <v>253</v>
      </c>
      <c r="AU1447" s="232" t="s">
        <v>83</v>
      </c>
      <c r="AY1447" s="17" t="s">
        <v>147</v>
      </c>
      <c r="BE1447" s="233">
        <f>IF(N1447="základní",J1447,0)</f>
        <v>0</v>
      </c>
      <c r="BF1447" s="233">
        <f>IF(N1447="snížená",J1447,0)</f>
        <v>0</v>
      </c>
      <c r="BG1447" s="233">
        <f>IF(N1447="zákl. přenesená",J1447,0)</f>
        <v>0</v>
      </c>
      <c r="BH1447" s="233">
        <f>IF(N1447="sníž. přenesená",J1447,0)</f>
        <v>0</v>
      </c>
      <c r="BI1447" s="233">
        <f>IF(N1447="nulová",J1447,0)</f>
        <v>0</v>
      </c>
      <c r="BJ1447" s="17" t="s">
        <v>153</v>
      </c>
      <c r="BK1447" s="233">
        <f>ROUND(I1447*H1447,2)</f>
        <v>0</v>
      </c>
      <c r="BL1447" s="17" t="s">
        <v>198</v>
      </c>
      <c r="BM1447" s="232" t="s">
        <v>1868</v>
      </c>
    </row>
    <row r="1448" s="2" customFormat="1">
      <c r="A1448" s="38"/>
      <c r="B1448" s="39"/>
      <c r="C1448" s="40"/>
      <c r="D1448" s="234" t="s">
        <v>154</v>
      </c>
      <c r="E1448" s="40"/>
      <c r="F1448" s="235" t="s">
        <v>1867</v>
      </c>
      <c r="G1448" s="40"/>
      <c r="H1448" s="40"/>
      <c r="I1448" s="236"/>
      <c r="J1448" s="40"/>
      <c r="K1448" s="40"/>
      <c r="L1448" s="44"/>
      <c r="M1448" s="237"/>
      <c r="N1448" s="238"/>
      <c r="O1448" s="92"/>
      <c r="P1448" s="92"/>
      <c r="Q1448" s="92"/>
      <c r="R1448" s="92"/>
      <c r="S1448" s="92"/>
      <c r="T1448" s="93"/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T1448" s="17" t="s">
        <v>154</v>
      </c>
      <c r="AU1448" s="17" t="s">
        <v>83</v>
      </c>
    </row>
    <row r="1449" s="2" customFormat="1" ht="24.15" customHeight="1">
      <c r="A1449" s="38"/>
      <c r="B1449" s="39"/>
      <c r="C1449" s="220" t="s">
        <v>1036</v>
      </c>
      <c r="D1449" s="220" t="s">
        <v>149</v>
      </c>
      <c r="E1449" s="221" t="s">
        <v>1869</v>
      </c>
      <c r="F1449" s="222" t="s">
        <v>1870</v>
      </c>
      <c r="G1449" s="223" t="s">
        <v>256</v>
      </c>
      <c r="H1449" s="224">
        <v>24.100000000000001</v>
      </c>
      <c r="I1449" s="225"/>
      <c r="J1449" s="226">
        <f>ROUND(I1449*H1449,2)</f>
        <v>0</v>
      </c>
      <c r="K1449" s="227"/>
      <c r="L1449" s="44"/>
      <c r="M1449" s="228" t="s">
        <v>1</v>
      </c>
      <c r="N1449" s="229" t="s">
        <v>40</v>
      </c>
      <c r="O1449" s="92"/>
      <c r="P1449" s="230">
        <f>O1449*H1449</f>
        <v>0</v>
      </c>
      <c r="Q1449" s="230">
        <v>6.9999999999999994E-05</v>
      </c>
      <c r="R1449" s="230">
        <f>Q1449*H1449</f>
        <v>0.0016869999999999999</v>
      </c>
      <c r="S1449" s="230">
        <v>0</v>
      </c>
      <c r="T1449" s="231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232" t="s">
        <v>198</v>
      </c>
      <c r="AT1449" s="232" t="s">
        <v>149</v>
      </c>
      <c r="AU1449" s="232" t="s">
        <v>83</v>
      </c>
      <c r="AY1449" s="17" t="s">
        <v>147</v>
      </c>
      <c r="BE1449" s="233">
        <f>IF(N1449="základní",J1449,0)</f>
        <v>0</v>
      </c>
      <c r="BF1449" s="233">
        <f>IF(N1449="snížená",J1449,0)</f>
        <v>0</v>
      </c>
      <c r="BG1449" s="233">
        <f>IF(N1449="zákl. přenesená",J1449,0)</f>
        <v>0</v>
      </c>
      <c r="BH1449" s="233">
        <f>IF(N1449="sníž. přenesená",J1449,0)</f>
        <v>0</v>
      </c>
      <c r="BI1449" s="233">
        <f>IF(N1449="nulová",J1449,0)</f>
        <v>0</v>
      </c>
      <c r="BJ1449" s="17" t="s">
        <v>153</v>
      </c>
      <c r="BK1449" s="233">
        <f>ROUND(I1449*H1449,2)</f>
        <v>0</v>
      </c>
      <c r="BL1449" s="17" t="s">
        <v>198</v>
      </c>
      <c r="BM1449" s="232" t="s">
        <v>1871</v>
      </c>
    </row>
    <row r="1450" s="2" customFormat="1">
      <c r="A1450" s="38"/>
      <c r="B1450" s="39"/>
      <c r="C1450" s="40"/>
      <c r="D1450" s="234" t="s">
        <v>154</v>
      </c>
      <c r="E1450" s="40"/>
      <c r="F1450" s="235" t="s">
        <v>1870</v>
      </c>
      <c r="G1450" s="40"/>
      <c r="H1450" s="40"/>
      <c r="I1450" s="236"/>
      <c r="J1450" s="40"/>
      <c r="K1450" s="40"/>
      <c r="L1450" s="44"/>
      <c r="M1450" s="237"/>
      <c r="N1450" s="238"/>
      <c r="O1450" s="92"/>
      <c r="P1450" s="92"/>
      <c r="Q1450" s="92"/>
      <c r="R1450" s="92"/>
      <c r="S1450" s="92"/>
      <c r="T1450" s="93"/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T1450" s="17" t="s">
        <v>154</v>
      </c>
      <c r="AU1450" s="17" t="s">
        <v>83</v>
      </c>
    </row>
    <row r="1451" s="2" customFormat="1" ht="49.05" customHeight="1">
      <c r="A1451" s="38"/>
      <c r="B1451" s="39"/>
      <c r="C1451" s="271" t="s">
        <v>1872</v>
      </c>
      <c r="D1451" s="271" t="s">
        <v>253</v>
      </c>
      <c r="E1451" s="272" t="s">
        <v>1873</v>
      </c>
      <c r="F1451" s="273" t="s">
        <v>1874</v>
      </c>
      <c r="G1451" s="274" t="s">
        <v>298</v>
      </c>
      <c r="H1451" s="275">
        <v>2</v>
      </c>
      <c r="I1451" s="276"/>
      <c r="J1451" s="277">
        <f>ROUND(I1451*H1451,2)</f>
        <v>0</v>
      </c>
      <c r="K1451" s="278"/>
      <c r="L1451" s="279"/>
      <c r="M1451" s="280" t="s">
        <v>1</v>
      </c>
      <c r="N1451" s="281" t="s">
        <v>40</v>
      </c>
      <c r="O1451" s="92"/>
      <c r="P1451" s="230">
        <f>O1451*H1451</f>
        <v>0</v>
      </c>
      <c r="Q1451" s="230">
        <v>0</v>
      </c>
      <c r="R1451" s="230">
        <f>Q1451*H1451</f>
        <v>0</v>
      </c>
      <c r="S1451" s="230">
        <v>0</v>
      </c>
      <c r="T1451" s="231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32" t="s">
        <v>241</v>
      </c>
      <c r="AT1451" s="232" t="s">
        <v>253</v>
      </c>
      <c r="AU1451" s="232" t="s">
        <v>83</v>
      </c>
      <c r="AY1451" s="17" t="s">
        <v>147</v>
      </c>
      <c r="BE1451" s="233">
        <f>IF(N1451="základní",J1451,0)</f>
        <v>0</v>
      </c>
      <c r="BF1451" s="233">
        <f>IF(N1451="snížená",J1451,0)</f>
        <v>0</v>
      </c>
      <c r="BG1451" s="233">
        <f>IF(N1451="zákl. přenesená",J1451,0)</f>
        <v>0</v>
      </c>
      <c r="BH1451" s="233">
        <f>IF(N1451="sníž. přenesená",J1451,0)</f>
        <v>0</v>
      </c>
      <c r="BI1451" s="233">
        <f>IF(N1451="nulová",J1451,0)</f>
        <v>0</v>
      </c>
      <c r="BJ1451" s="17" t="s">
        <v>153</v>
      </c>
      <c r="BK1451" s="233">
        <f>ROUND(I1451*H1451,2)</f>
        <v>0</v>
      </c>
      <c r="BL1451" s="17" t="s">
        <v>198</v>
      </c>
      <c r="BM1451" s="232" t="s">
        <v>1875</v>
      </c>
    </row>
    <row r="1452" s="2" customFormat="1">
      <c r="A1452" s="38"/>
      <c r="B1452" s="39"/>
      <c r="C1452" s="40"/>
      <c r="D1452" s="234" t="s">
        <v>154</v>
      </c>
      <c r="E1452" s="40"/>
      <c r="F1452" s="235" t="s">
        <v>1874</v>
      </c>
      <c r="G1452" s="40"/>
      <c r="H1452" s="40"/>
      <c r="I1452" s="236"/>
      <c r="J1452" s="40"/>
      <c r="K1452" s="40"/>
      <c r="L1452" s="44"/>
      <c r="M1452" s="237"/>
      <c r="N1452" s="238"/>
      <c r="O1452" s="92"/>
      <c r="P1452" s="92"/>
      <c r="Q1452" s="92"/>
      <c r="R1452" s="92"/>
      <c r="S1452" s="92"/>
      <c r="T1452" s="93"/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T1452" s="17" t="s">
        <v>154</v>
      </c>
      <c r="AU1452" s="17" t="s">
        <v>83</v>
      </c>
    </row>
    <row r="1453" s="2" customFormat="1" ht="44.25" customHeight="1">
      <c r="A1453" s="38"/>
      <c r="B1453" s="39"/>
      <c r="C1453" s="271" t="s">
        <v>1041</v>
      </c>
      <c r="D1453" s="271" t="s">
        <v>253</v>
      </c>
      <c r="E1453" s="272" t="s">
        <v>1876</v>
      </c>
      <c r="F1453" s="273" t="s">
        <v>1877</v>
      </c>
      <c r="G1453" s="274" t="s">
        <v>298</v>
      </c>
      <c r="H1453" s="275">
        <v>1</v>
      </c>
      <c r="I1453" s="276"/>
      <c r="J1453" s="277">
        <f>ROUND(I1453*H1453,2)</f>
        <v>0</v>
      </c>
      <c r="K1453" s="278"/>
      <c r="L1453" s="279"/>
      <c r="M1453" s="280" t="s">
        <v>1</v>
      </c>
      <c r="N1453" s="281" t="s">
        <v>40</v>
      </c>
      <c r="O1453" s="92"/>
      <c r="P1453" s="230">
        <f>O1453*H1453</f>
        <v>0</v>
      </c>
      <c r="Q1453" s="230">
        <v>0</v>
      </c>
      <c r="R1453" s="230">
        <f>Q1453*H1453</f>
        <v>0</v>
      </c>
      <c r="S1453" s="230">
        <v>0</v>
      </c>
      <c r="T1453" s="231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32" t="s">
        <v>241</v>
      </c>
      <c r="AT1453" s="232" t="s">
        <v>253</v>
      </c>
      <c r="AU1453" s="232" t="s">
        <v>83</v>
      </c>
      <c r="AY1453" s="17" t="s">
        <v>147</v>
      </c>
      <c r="BE1453" s="233">
        <f>IF(N1453="základní",J1453,0)</f>
        <v>0</v>
      </c>
      <c r="BF1453" s="233">
        <f>IF(N1453="snížená",J1453,0)</f>
        <v>0</v>
      </c>
      <c r="BG1453" s="233">
        <f>IF(N1453="zákl. přenesená",J1453,0)</f>
        <v>0</v>
      </c>
      <c r="BH1453" s="233">
        <f>IF(N1453="sníž. přenesená",J1453,0)</f>
        <v>0</v>
      </c>
      <c r="BI1453" s="233">
        <f>IF(N1453="nulová",J1453,0)</f>
        <v>0</v>
      </c>
      <c r="BJ1453" s="17" t="s">
        <v>153</v>
      </c>
      <c r="BK1453" s="233">
        <f>ROUND(I1453*H1453,2)</f>
        <v>0</v>
      </c>
      <c r="BL1453" s="17" t="s">
        <v>198</v>
      </c>
      <c r="BM1453" s="232" t="s">
        <v>1878</v>
      </c>
    </row>
    <row r="1454" s="2" customFormat="1">
      <c r="A1454" s="38"/>
      <c r="B1454" s="39"/>
      <c r="C1454" s="40"/>
      <c r="D1454" s="234" t="s">
        <v>154</v>
      </c>
      <c r="E1454" s="40"/>
      <c r="F1454" s="235" t="s">
        <v>1877</v>
      </c>
      <c r="G1454" s="40"/>
      <c r="H1454" s="40"/>
      <c r="I1454" s="236"/>
      <c r="J1454" s="40"/>
      <c r="K1454" s="40"/>
      <c r="L1454" s="44"/>
      <c r="M1454" s="237"/>
      <c r="N1454" s="238"/>
      <c r="O1454" s="92"/>
      <c r="P1454" s="92"/>
      <c r="Q1454" s="92"/>
      <c r="R1454" s="92"/>
      <c r="S1454" s="92"/>
      <c r="T1454" s="93"/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T1454" s="17" t="s">
        <v>154</v>
      </c>
      <c r="AU1454" s="17" t="s">
        <v>83</v>
      </c>
    </row>
    <row r="1455" s="2" customFormat="1" ht="37.8" customHeight="1">
      <c r="A1455" s="38"/>
      <c r="B1455" s="39"/>
      <c r="C1455" s="271" t="s">
        <v>1879</v>
      </c>
      <c r="D1455" s="271" t="s">
        <v>253</v>
      </c>
      <c r="E1455" s="272" t="s">
        <v>1880</v>
      </c>
      <c r="F1455" s="273" t="s">
        <v>1881</v>
      </c>
      <c r="G1455" s="274" t="s">
        <v>298</v>
      </c>
      <c r="H1455" s="275">
        <v>1</v>
      </c>
      <c r="I1455" s="276"/>
      <c r="J1455" s="277">
        <f>ROUND(I1455*H1455,2)</f>
        <v>0</v>
      </c>
      <c r="K1455" s="278"/>
      <c r="L1455" s="279"/>
      <c r="M1455" s="280" t="s">
        <v>1</v>
      </c>
      <c r="N1455" s="281" t="s">
        <v>40</v>
      </c>
      <c r="O1455" s="92"/>
      <c r="P1455" s="230">
        <f>O1455*H1455</f>
        <v>0</v>
      </c>
      <c r="Q1455" s="230">
        <v>0</v>
      </c>
      <c r="R1455" s="230">
        <f>Q1455*H1455</f>
        <v>0</v>
      </c>
      <c r="S1455" s="230">
        <v>0</v>
      </c>
      <c r="T1455" s="231">
        <f>S1455*H1455</f>
        <v>0</v>
      </c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  <c r="AE1455" s="38"/>
      <c r="AR1455" s="232" t="s">
        <v>241</v>
      </c>
      <c r="AT1455" s="232" t="s">
        <v>253</v>
      </c>
      <c r="AU1455" s="232" t="s">
        <v>83</v>
      </c>
      <c r="AY1455" s="17" t="s">
        <v>147</v>
      </c>
      <c r="BE1455" s="233">
        <f>IF(N1455="základní",J1455,0)</f>
        <v>0</v>
      </c>
      <c r="BF1455" s="233">
        <f>IF(N1455="snížená",J1455,0)</f>
        <v>0</v>
      </c>
      <c r="BG1455" s="233">
        <f>IF(N1455="zákl. přenesená",J1455,0)</f>
        <v>0</v>
      </c>
      <c r="BH1455" s="233">
        <f>IF(N1455="sníž. přenesená",J1455,0)</f>
        <v>0</v>
      </c>
      <c r="BI1455" s="233">
        <f>IF(N1455="nulová",J1455,0)</f>
        <v>0</v>
      </c>
      <c r="BJ1455" s="17" t="s">
        <v>153</v>
      </c>
      <c r="BK1455" s="233">
        <f>ROUND(I1455*H1455,2)</f>
        <v>0</v>
      </c>
      <c r="BL1455" s="17" t="s">
        <v>198</v>
      </c>
      <c r="BM1455" s="232" t="s">
        <v>1882</v>
      </c>
    </row>
    <row r="1456" s="2" customFormat="1">
      <c r="A1456" s="38"/>
      <c r="B1456" s="39"/>
      <c r="C1456" s="40"/>
      <c r="D1456" s="234" t="s">
        <v>154</v>
      </c>
      <c r="E1456" s="40"/>
      <c r="F1456" s="235" t="s">
        <v>1881</v>
      </c>
      <c r="G1456" s="40"/>
      <c r="H1456" s="40"/>
      <c r="I1456" s="236"/>
      <c r="J1456" s="40"/>
      <c r="K1456" s="40"/>
      <c r="L1456" s="44"/>
      <c r="M1456" s="237"/>
      <c r="N1456" s="238"/>
      <c r="O1456" s="92"/>
      <c r="P1456" s="92"/>
      <c r="Q1456" s="92"/>
      <c r="R1456" s="92"/>
      <c r="S1456" s="92"/>
      <c r="T1456" s="93"/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T1456" s="17" t="s">
        <v>154</v>
      </c>
      <c r="AU1456" s="17" t="s">
        <v>83</v>
      </c>
    </row>
    <row r="1457" s="2" customFormat="1" ht="55.5" customHeight="1">
      <c r="A1457" s="38"/>
      <c r="B1457" s="39"/>
      <c r="C1457" s="271" t="s">
        <v>1045</v>
      </c>
      <c r="D1457" s="271" t="s">
        <v>253</v>
      </c>
      <c r="E1457" s="272" t="s">
        <v>1883</v>
      </c>
      <c r="F1457" s="273" t="s">
        <v>1884</v>
      </c>
      <c r="G1457" s="274" t="s">
        <v>298</v>
      </c>
      <c r="H1457" s="275">
        <v>1</v>
      </c>
      <c r="I1457" s="276"/>
      <c r="J1457" s="277">
        <f>ROUND(I1457*H1457,2)</f>
        <v>0</v>
      </c>
      <c r="K1457" s="278"/>
      <c r="L1457" s="279"/>
      <c r="M1457" s="280" t="s">
        <v>1</v>
      </c>
      <c r="N1457" s="281" t="s">
        <v>40</v>
      </c>
      <c r="O1457" s="92"/>
      <c r="P1457" s="230">
        <f>O1457*H1457</f>
        <v>0</v>
      </c>
      <c r="Q1457" s="230">
        <v>0</v>
      </c>
      <c r="R1457" s="230">
        <f>Q1457*H1457</f>
        <v>0</v>
      </c>
      <c r="S1457" s="230">
        <v>0</v>
      </c>
      <c r="T1457" s="231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32" t="s">
        <v>241</v>
      </c>
      <c r="AT1457" s="232" t="s">
        <v>253</v>
      </c>
      <c r="AU1457" s="232" t="s">
        <v>83</v>
      </c>
      <c r="AY1457" s="17" t="s">
        <v>147</v>
      </c>
      <c r="BE1457" s="233">
        <f>IF(N1457="základní",J1457,0)</f>
        <v>0</v>
      </c>
      <c r="BF1457" s="233">
        <f>IF(N1457="snížená",J1457,0)</f>
        <v>0</v>
      </c>
      <c r="BG1457" s="233">
        <f>IF(N1457="zákl. přenesená",J1457,0)</f>
        <v>0</v>
      </c>
      <c r="BH1457" s="233">
        <f>IF(N1457="sníž. přenesená",J1457,0)</f>
        <v>0</v>
      </c>
      <c r="BI1457" s="233">
        <f>IF(N1457="nulová",J1457,0)</f>
        <v>0</v>
      </c>
      <c r="BJ1457" s="17" t="s">
        <v>153</v>
      </c>
      <c r="BK1457" s="233">
        <f>ROUND(I1457*H1457,2)</f>
        <v>0</v>
      </c>
      <c r="BL1457" s="17" t="s">
        <v>198</v>
      </c>
      <c r="BM1457" s="232" t="s">
        <v>1885</v>
      </c>
    </row>
    <row r="1458" s="2" customFormat="1">
      <c r="A1458" s="38"/>
      <c r="B1458" s="39"/>
      <c r="C1458" s="40"/>
      <c r="D1458" s="234" t="s">
        <v>154</v>
      </c>
      <c r="E1458" s="40"/>
      <c r="F1458" s="235" t="s">
        <v>1886</v>
      </c>
      <c r="G1458" s="40"/>
      <c r="H1458" s="40"/>
      <c r="I1458" s="236"/>
      <c r="J1458" s="40"/>
      <c r="K1458" s="40"/>
      <c r="L1458" s="44"/>
      <c r="M1458" s="237"/>
      <c r="N1458" s="238"/>
      <c r="O1458" s="92"/>
      <c r="P1458" s="92"/>
      <c r="Q1458" s="92"/>
      <c r="R1458" s="92"/>
      <c r="S1458" s="92"/>
      <c r="T1458" s="93"/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T1458" s="17" t="s">
        <v>154</v>
      </c>
      <c r="AU1458" s="17" t="s">
        <v>83</v>
      </c>
    </row>
    <row r="1459" s="2" customFormat="1" ht="37.8" customHeight="1">
      <c r="A1459" s="38"/>
      <c r="B1459" s="39"/>
      <c r="C1459" s="271" t="s">
        <v>1887</v>
      </c>
      <c r="D1459" s="271" t="s">
        <v>253</v>
      </c>
      <c r="E1459" s="272" t="s">
        <v>1888</v>
      </c>
      <c r="F1459" s="273" t="s">
        <v>1889</v>
      </c>
      <c r="G1459" s="274" t="s">
        <v>298</v>
      </c>
      <c r="H1459" s="275">
        <v>1</v>
      </c>
      <c r="I1459" s="276"/>
      <c r="J1459" s="277">
        <f>ROUND(I1459*H1459,2)</f>
        <v>0</v>
      </c>
      <c r="K1459" s="278"/>
      <c r="L1459" s="279"/>
      <c r="M1459" s="280" t="s">
        <v>1</v>
      </c>
      <c r="N1459" s="281" t="s">
        <v>40</v>
      </c>
      <c r="O1459" s="92"/>
      <c r="P1459" s="230">
        <f>O1459*H1459</f>
        <v>0</v>
      </c>
      <c r="Q1459" s="230">
        <v>0</v>
      </c>
      <c r="R1459" s="230">
        <f>Q1459*H1459</f>
        <v>0</v>
      </c>
      <c r="S1459" s="230">
        <v>0</v>
      </c>
      <c r="T1459" s="231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32" t="s">
        <v>241</v>
      </c>
      <c r="AT1459" s="232" t="s">
        <v>253</v>
      </c>
      <c r="AU1459" s="232" t="s">
        <v>83</v>
      </c>
      <c r="AY1459" s="17" t="s">
        <v>147</v>
      </c>
      <c r="BE1459" s="233">
        <f>IF(N1459="základní",J1459,0)</f>
        <v>0</v>
      </c>
      <c r="BF1459" s="233">
        <f>IF(N1459="snížená",J1459,0)</f>
        <v>0</v>
      </c>
      <c r="BG1459" s="233">
        <f>IF(N1459="zákl. přenesená",J1459,0)</f>
        <v>0</v>
      </c>
      <c r="BH1459" s="233">
        <f>IF(N1459="sníž. přenesená",J1459,0)</f>
        <v>0</v>
      </c>
      <c r="BI1459" s="233">
        <f>IF(N1459="nulová",J1459,0)</f>
        <v>0</v>
      </c>
      <c r="BJ1459" s="17" t="s">
        <v>153</v>
      </c>
      <c r="BK1459" s="233">
        <f>ROUND(I1459*H1459,2)</f>
        <v>0</v>
      </c>
      <c r="BL1459" s="17" t="s">
        <v>198</v>
      </c>
      <c r="BM1459" s="232" t="s">
        <v>1890</v>
      </c>
    </row>
    <row r="1460" s="2" customFormat="1">
      <c r="A1460" s="38"/>
      <c r="B1460" s="39"/>
      <c r="C1460" s="40"/>
      <c r="D1460" s="234" t="s">
        <v>154</v>
      </c>
      <c r="E1460" s="40"/>
      <c r="F1460" s="235" t="s">
        <v>1891</v>
      </c>
      <c r="G1460" s="40"/>
      <c r="H1460" s="40"/>
      <c r="I1460" s="236"/>
      <c r="J1460" s="40"/>
      <c r="K1460" s="40"/>
      <c r="L1460" s="44"/>
      <c r="M1460" s="237"/>
      <c r="N1460" s="238"/>
      <c r="O1460" s="92"/>
      <c r="P1460" s="92"/>
      <c r="Q1460" s="92"/>
      <c r="R1460" s="92"/>
      <c r="S1460" s="92"/>
      <c r="T1460" s="93"/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T1460" s="17" t="s">
        <v>154</v>
      </c>
      <c r="AU1460" s="17" t="s">
        <v>83</v>
      </c>
    </row>
    <row r="1461" s="2" customFormat="1" ht="44.25" customHeight="1">
      <c r="A1461" s="38"/>
      <c r="B1461" s="39"/>
      <c r="C1461" s="271" t="s">
        <v>1049</v>
      </c>
      <c r="D1461" s="271" t="s">
        <v>253</v>
      </c>
      <c r="E1461" s="272" t="s">
        <v>1892</v>
      </c>
      <c r="F1461" s="273" t="s">
        <v>1893</v>
      </c>
      <c r="G1461" s="274" t="s">
        <v>298</v>
      </c>
      <c r="H1461" s="275">
        <v>1</v>
      </c>
      <c r="I1461" s="276"/>
      <c r="J1461" s="277">
        <f>ROUND(I1461*H1461,2)</f>
        <v>0</v>
      </c>
      <c r="K1461" s="278"/>
      <c r="L1461" s="279"/>
      <c r="M1461" s="280" t="s">
        <v>1</v>
      </c>
      <c r="N1461" s="281" t="s">
        <v>40</v>
      </c>
      <c r="O1461" s="92"/>
      <c r="P1461" s="230">
        <f>O1461*H1461</f>
        <v>0</v>
      </c>
      <c r="Q1461" s="230">
        <v>0</v>
      </c>
      <c r="R1461" s="230">
        <f>Q1461*H1461</f>
        <v>0</v>
      </c>
      <c r="S1461" s="230">
        <v>0</v>
      </c>
      <c r="T1461" s="231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32" t="s">
        <v>241</v>
      </c>
      <c r="AT1461" s="232" t="s">
        <v>253</v>
      </c>
      <c r="AU1461" s="232" t="s">
        <v>83</v>
      </c>
      <c r="AY1461" s="17" t="s">
        <v>147</v>
      </c>
      <c r="BE1461" s="233">
        <f>IF(N1461="základní",J1461,0)</f>
        <v>0</v>
      </c>
      <c r="BF1461" s="233">
        <f>IF(N1461="snížená",J1461,0)</f>
        <v>0</v>
      </c>
      <c r="BG1461" s="233">
        <f>IF(N1461="zákl. přenesená",J1461,0)</f>
        <v>0</v>
      </c>
      <c r="BH1461" s="233">
        <f>IF(N1461="sníž. přenesená",J1461,0)</f>
        <v>0</v>
      </c>
      <c r="BI1461" s="233">
        <f>IF(N1461="nulová",J1461,0)</f>
        <v>0</v>
      </c>
      <c r="BJ1461" s="17" t="s">
        <v>153</v>
      </c>
      <c r="BK1461" s="233">
        <f>ROUND(I1461*H1461,2)</f>
        <v>0</v>
      </c>
      <c r="BL1461" s="17" t="s">
        <v>198</v>
      </c>
      <c r="BM1461" s="232" t="s">
        <v>1894</v>
      </c>
    </row>
    <row r="1462" s="2" customFormat="1">
      <c r="A1462" s="38"/>
      <c r="B1462" s="39"/>
      <c r="C1462" s="40"/>
      <c r="D1462" s="234" t="s">
        <v>154</v>
      </c>
      <c r="E1462" s="40"/>
      <c r="F1462" s="235" t="s">
        <v>1893</v>
      </c>
      <c r="G1462" s="40"/>
      <c r="H1462" s="40"/>
      <c r="I1462" s="236"/>
      <c r="J1462" s="40"/>
      <c r="K1462" s="40"/>
      <c r="L1462" s="44"/>
      <c r="M1462" s="237"/>
      <c r="N1462" s="238"/>
      <c r="O1462" s="92"/>
      <c r="P1462" s="92"/>
      <c r="Q1462" s="92"/>
      <c r="R1462" s="92"/>
      <c r="S1462" s="92"/>
      <c r="T1462" s="93"/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T1462" s="17" t="s">
        <v>154</v>
      </c>
      <c r="AU1462" s="17" t="s">
        <v>83</v>
      </c>
    </row>
    <row r="1463" s="2" customFormat="1" ht="24.15" customHeight="1">
      <c r="A1463" s="38"/>
      <c r="B1463" s="39"/>
      <c r="C1463" s="220" t="s">
        <v>1895</v>
      </c>
      <c r="D1463" s="220" t="s">
        <v>149</v>
      </c>
      <c r="E1463" s="221" t="s">
        <v>1853</v>
      </c>
      <c r="F1463" s="222" t="s">
        <v>1854</v>
      </c>
      <c r="G1463" s="223" t="s">
        <v>256</v>
      </c>
      <c r="H1463" s="224">
        <v>140</v>
      </c>
      <c r="I1463" s="225"/>
      <c r="J1463" s="226">
        <f>ROUND(I1463*H1463,2)</f>
        <v>0</v>
      </c>
      <c r="K1463" s="227"/>
      <c r="L1463" s="44"/>
      <c r="M1463" s="228" t="s">
        <v>1</v>
      </c>
      <c r="N1463" s="229" t="s">
        <v>40</v>
      </c>
      <c r="O1463" s="92"/>
      <c r="P1463" s="230">
        <f>O1463*H1463</f>
        <v>0</v>
      </c>
      <c r="Q1463" s="230">
        <v>5.0000000000000002E-05</v>
      </c>
      <c r="R1463" s="230">
        <f>Q1463*H1463</f>
        <v>0.0070000000000000001</v>
      </c>
      <c r="S1463" s="230">
        <v>0</v>
      </c>
      <c r="T1463" s="231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32" t="s">
        <v>198</v>
      </c>
      <c r="AT1463" s="232" t="s">
        <v>149</v>
      </c>
      <c r="AU1463" s="232" t="s">
        <v>83</v>
      </c>
      <c r="AY1463" s="17" t="s">
        <v>147</v>
      </c>
      <c r="BE1463" s="233">
        <f>IF(N1463="základní",J1463,0)</f>
        <v>0</v>
      </c>
      <c r="BF1463" s="233">
        <f>IF(N1463="snížená",J1463,0)</f>
        <v>0</v>
      </c>
      <c r="BG1463" s="233">
        <f>IF(N1463="zákl. přenesená",J1463,0)</f>
        <v>0</v>
      </c>
      <c r="BH1463" s="233">
        <f>IF(N1463="sníž. přenesená",J1463,0)</f>
        <v>0</v>
      </c>
      <c r="BI1463" s="233">
        <f>IF(N1463="nulová",J1463,0)</f>
        <v>0</v>
      </c>
      <c r="BJ1463" s="17" t="s">
        <v>153</v>
      </c>
      <c r="BK1463" s="233">
        <f>ROUND(I1463*H1463,2)</f>
        <v>0</v>
      </c>
      <c r="BL1463" s="17" t="s">
        <v>198</v>
      </c>
      <c r="BM1463" s="232" t="s">
        <v>1896</v>
      </c>
    </row>
    <row r="1464" s="2" customFormat="1">
      <c r="A1464" s="38"/>
      <c r="B1464" s="39"/>
      <c r="C1464" s="40"/>
      <c r="D1464" s="234" t="s">
        <v>154</v>
      </c>
      <c r="E1464" s="40"/>
      <c r="F1464" s="235" t="s">
        <v>1856</v>
      </c>
      <c r="G1464" s="40"/>
      <c r="H1464" s="40"/>
      <c r="I1464" s="236"/>
      <c r="J1464" s="40"/>
      <c r="K1464" s="40"/>
      <c r="L1464" s="44"/>
      <c r="M1464" s="237"/>
      <c r="N1464" s="238"/>
      <c r="O1464" s="92"/>
      <c r="P1464" s="92"/>
      <c r="Q1464" s="92"/>
      <c r="R1464" s="92"/>
      <c r="S1464" s="92"/>
      <c r="T1464" s="93"/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T1464" s="17" t="s">
        <v>154</v>
      </c>
      <c r="AU1464" s="17" t="s">
        <v>83</v>
      </c>
    </row>
    <row r="1465" s="2" customFormat="1" ht="24.15" customHeight="1">
      <c r="A1465" s="38"/>
      <c r="B1465" s="39"/>
      <c r="C1465" s="271" t="s">
        <v>1053</v>
      </c>
      <c r="D1465" s="271" t="s">
        <v>253</v>
      </c>
      <c r="E1465" s="272" t="s">
        <v>1897</v>
      </c>
      <c r="F1465" s="273" t="s">
        <v>1898</v>
      </c>
      <c r="G1465" s="274" t="s">
        <v>298</v>
      </c>
      <c r="H1465" s="275">
        <v>1</v>
      </c>
      <c r="I1465" s="276"/>
      <c r="J1465" s="277">
        <f>ROUND(I1465*H1465,2)</f>
        <v>0</v>
      </c>
      <c r="K1465" s="278"/>
      <c r="L1465" s="279"/>
      <c r="M1465" s="280" t="s">
        <v>1</v>
      </c>
      <c r="N1465" s="281" t="s">
        <v>40</v>
      </c>
      <c r="O1465" s="92"/>
      <c r="P1465" s="230">
        <f>O1465*H1465</f>
        <v>0</v>
      </c>
      <c r="Q1465" s="230">
        <v>0</v>
      </c>
      <c r="R1465" s="230">
        <f>Q1465*H1465</f>
        <v>0</v>
      </c>
      <c r="S1465" s="230">
        <v>0</v>
      </c>
      <c r="T1465" s="231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32" t="s">
        <v>241</v>
      </c>
      <c r="AT1465" s="232" t="s">
        <v>253</v>
      </c>
      <c r="AU1465" s="232" t="s">
        <v>83</v>
      </c>
      <c r="AY1465" s="17" t="s">
        <v>147</v>
      </c>
      <c r="BE1465" s="233">
        <f>IF(N1465="základní",J1465,0)</f>
        <v>0</v>
      </c>
      <c r="BF1465" s="233">
        <f>IF(N1465="snížená",J1465,0)</f>
        <v>0</v>
      </c>
      <c r="BG1465" s="233">
        <f>IF(N1465="zákl. přenesená",J1465,0)</f>
        <v>0</v>
      </c>
      <c r="BH1465" s="233">
        <f>IF(N1465="sníž. přenesená",J1465,0)</f>
        <v>0</v>
      </c>
      <c r="BI1465" s="233">
        <f>IF(N1465="nulová",J1465,0)</f>
        <v>0</v>
      </c>
      <c r="BJ1465" s="17" t="s">
        <v>153</v>
      </c>
      <c r="BK1465" s="233">
        <f>ROUND(I1465*H1465,2)</f>
        <v>0</v>
      </c>
      <c r="BL1465" s="17" t="s">
        <v>198</v>
      </c>
      <c r="BM1465" s="232" t="s">
        <v>1899</v>
      </c>
    </row>
    <row r="1466" s="2" customFormat="1">
      <c r="A1466" s="38"/>
      <c r="B1466" s="39"/>
      <c r="C1466" s="40"/>
      <c r="D1466" s="234" t="s">
        <v>154</v>
      </c>
      <c r="E1466" s="40"/>
      <c r="F1466" s="235" t="s">
        <v>1900</v>
      </c>
      <c r="G1466" s="40"/>
      <c r="H1466" s="40"/>
      <c r="I1466" s="236"/>
      <c r="J1466" s="40"/>
      <c r="K1466" s="40"/>
      <c r="L1466" s="44"/>
      <c r="M1466" s="237"/>
      <c r="N1466" s="238"/>
      <c r="O1466" s="92"/>
      <c r="P1466" s="92"/>
      <c r="Q1466" s="92"/>
      <c r="R1466" s="92"/>
      <c r="S1466" s="92"/>
      <c r="T1466" s="93"/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T1466" s="17" t="s">
        <v>154</v>
      </c>
      <c r="AU1466" s="17" t="s">
        <v>83</v>
      </c>
    </row>
    <row r="1467" s="2" customFormat="1" ht="21.75" customHeight="1">
      <c r="A1467" s="38"/>
      <c r="B1467" s="39"/>
      <c r="C1467" s="271" t="s">
        <v>1901</v>
      </c>
      <c r="D1467" s="271" t="s">
        <v>253</v>
      </c>
      <c r="E1467" s="272" t="s">
        <v>1902</v>
      </c>
      <c r="F1467" s="273" t="s">
        <v>1903</v>
      </c>
      <c r="G1467" s="274" t="s">
        <v>298</v>
      </c>
      <c r="H1467" s="275">
        <v>1</v>
      </c>
      <c r="I1467" s="276"/>
      <c r="J1467" s="277">
        <f>ROUND(I1467*H1467,2)</f>
        <v>0</v>
      </c>
      <c r="K1467" s="278"/>
      <c r="L1467" s="279"/>
      <c r="M1467" s="280" t="s">
        <v>1</v>
      </c>
      <c r="N1467" s="281" t="s">
        <v>40</v>
      </c>
      <c r="O1467" s="92"/>
      <c r="P1467" s="230">
        <f>O1467*H1467</f>
        <v>0</v>
      </c>
      <c r="Q1467" s="230">
        <v>0</v>
      </c>
      <c r="R1467" s="230">
        <f>Q1467*H1467</f>
        <v>0</v>
      </c>
      <c r="S1467" s="230">
        <v>0</v>
      </c>
      <c r="T1467" s="231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232" t="s">
        <v>241</v>
      </c>
      <c r="AT1467" s="232" t="s">
        <v>253</v>
      </c>
      <c r="AU1467" s="232" t="s">
        <v>83</v>
      </c>
      <c r="AY1467" s="17" t="s">
        <v>147</v>
      </c>
      <c r="BE1467" s="233">
        <f>IF(N1467="základní",J1467,0)</f>
        <v>0</v>
      </c>
      <c r="BF1467" s="233">
        <f>IF(N1467="snížená",J1467,0)</f>
        <v>0</v>
      </c>
      <c r="BG1467" s="233">
        <f>IF(N1467="zákl. přenesená",J1467,0)</f>
        <v>0</v>
      </c>
      <c r="BH1467" s="233">
        <f>IF(N1467="sníž. přenesená",J1467,0)</f>
        <v>0</v>
      </c>
      <c r="BI1467" s="233">
        <f>IF(N1467="nulová",J1467,0)</f>
        <v>0</v>
      </c>
      <c r="BJ1467" s="17" t="s">
        <v>153</v>
      </c>
      <c r="BK1467" s="233">
        <f>ROUND(I1467*H1467,2)</f>
        <v>0</v>
      </c>
      <c r="BL1467" s="17" t="s">
        <v>198</v>
      </c>
      <c r="BM1467" s="232" t="s">
        <v>1904</v>
      </c>
    </row>
    <row r="1468" s="2" customFormat="1">
      <c r="A1468" s="38"/>
      <c r="B1468" s="39"/>
      <c r="C1468" s="40"/>
      <c r="D1468" s="234" t="s">
        <v>154</v>
      </c>
      <c r="E1468" s="40"/>
      <c r="F1468" s="235" t="s">
        <v>1905</v>
      </c>
      <c r="G1468" s="40"/>
      <c r="H1468" s="40"/>
      <c r="I1468" s="236"/>
      <c r="J1468" s="40"/>
      <c r="K1468" s="40"/>
      <c r="L1468" s="44"/>
      <c r="M1468" s="237"/>
      <c r="N1468" s="238"/>
      <c r="O1468" s="92"/>
      <c r="P1468" s="92"/>
      <c r="Q1468" s="92"/>
      <c r="R1468" s="92"/>
      <c r="S1468" s="92"/>
      <c r="T1468" s="93"/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T1468" s="17" t="s">
        <v>154</v>
      </c>
      <c r="AU1468" s="17" t="s">
        <v>83</v>
      </c>
    </row>
    <row r="1469" s="14" customFormat="1">
      <c r="A1469" s="14"/>
      <c r="B1469" s="250"/>
      <c r="C1469" s="251"/>
      <c r="D1469" s="234" t="s">
        <v>155</v>
      </c>
      <c r="E1469" s="252" t="s">
        <v>1</v>
      </c>
      <c r="F1469" s="253" t="s">
        <v>1906</v>
      </c>
      <c r="G1469" s="251"/>
      <c r="H1469" s="252" t="s">
        <v>1</v>
      </c>
      <c r="I1469" s="254"/>
      <c r="J1469" s="251"/>
      <c r="K1469" s="251"/>
      <c r="L1469" s="255"/>
      <c r="M1469" s="256"/>
      <c r="N1469" s="257"/>
      <c r="O1469" s="257"/>
      <c r="P1469" s="257"/>
      <c r="Q1469" s="257"/>
      <c r="R1469" s="257"/>
      <c r="S1469" s="257"/>
      <c r="T1469" s="258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9" t="s">
        <v>155</v>
      </c>
      <c r="AU1469" s="259" t="s">
        <v>83</v>
      </c>
      <c r="AV1469" s="14" t="s">
        <v>81</v>
      </c>
      <c r="AW1469" s="14" t="s">
        <v>30</v>
      </c>
      <c r="AX1469" s="14" t="s">
        <v>73</v>
      </c>
      <c r="AY1469" s="259" t="s">
        <v>147</v>
      </c>
    </row>
    <row r="1470" s="13" customFormat="1">
      <c r="A1470" s="13"/>
      <c r="B1470" s="239"/>
      <c r="C1470" s="240"/>
      <c r="D1470" s="234" t="s">
        <v>155</v>
      </c>
      <c r="E1470" s="241" t="s">
        <v>1</v>
      </c>
      <c r="F1470" s="242" t="s">
        <v>1907</v>
      </c>
      <c r="G1470" s="240"/>
      <c r="H1470" s="243">
        <v>1</v>
      </c>
      <c r="I1470" s="244"/>
      <c r="J1470" s="240"/>
      <c r="K1470" s="240"/>
      <c r="L1470" s="245"/>
      <c r="M1470" s="246"/>
      <c r="N1470" s="247"/>
      <c r="O1470" s="247"/>
      <c r="P1470" s="247"/>
      <c r="Q1470" s="247"/>
      <c r="R1470" s="247"/>
      <c r="S1470" s="247"/>
      <c r="T1470" s="24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9" t="s">
        <v>155</v>
      </c>
      <c r="AU1470" s="249" t="s">
        <v>83</v>
      </c>
      <c r="AV1470" s="13" t="s">
        <v>83</v>
      </c>
      <c r="AW1470" s="13" t="s">
        <v>30</v>
      </c>
      <c r="AX1470" s="13" t="s">
        <v>73</v>
      </c>
      <c r="AY1470" s="249" t="s">
        <v>147</v>
      </c>
    </row>
    <row r="1471" s="15" customFormat="1">
      <c r="A1471" s="15"/>
      <c r="B1471" s="260"/>
      <c r="C1471" s="261"/>
      <c r="D1471" s="234" t="s">
        <v>155</v>
      </c>
      <c r="E1471" s="262" t="s">
        <v>1</v>
      </c>
      <c r="F1471" s="263" t="s">
        <v>163</v>
      </c>
      <c r="G1471" s="261"/>
      <c r="H1471" s="264">
        <v>1</v>
      </c>
      <c r="I1471" s="265"/>
      <c r="J1471" s="261"/>
      <c r="K1471" s="261"/>
      <c r="L1471" s="266"/>
      <c r="M1471" s="267"/>
      <c r="N1471" s="268"/>
      <c r="O1471" s="268"/>
      <c r="P1471" s="268"/>
      <c r="Q1471" s="268"/>
      <c r="R1471" s="268"/>
      <c r="S1471" s="268"/>
      <c r="T1471" s="269"/>
      <c r="U1471" s="15"/>
      <c r="V1471" s="15"/>
      <c r="W1471" s="15"/>
      <c r="X1471" s="15"/>
      <c r="Y1471" s="15"/>
      <c r="Z1471" s="15"/>
      <c r="AA1471" s="15"/>
      <c r="AB1471" s="15"/>
      <c r="AC1471" s="15"/>
      <c r="AD1471" s="15"/>
      <c r="AE1471" s="15"/>
      <c r="AT1471" s="270" t="s">
        <v>155</v>
      </c>
      <c r="AU1471" s="270" t="s">
        <v>83</v>
      </c>
      <c r="AV1471" s="15" t="s">
        <v>153</v>
      </c>
      <c r="AW1471" s="15" t="s">
        <v>30</v>
      </c>
      <c r="AX1471" s="15" t="s">
        <v>81</v>
      </c>
      <c r="AY1471" s="270" t="s">
        <v>147</v>
      </c>
    </row>
    <row r="1472" s="2" customFormat="1" ht="44.25" customHeight="1">
      <c r="A1472" s="38"/>
      <c r="B1472" s="39"/>
      <c r="C1472" s="271" t="s">
        <v>1056</v>
      </c>
      <c r="D1472" s="271" t="s">
        <v>253</v>
      </c>
      <c r="E1472" s="272" t="s">
        <v>1908</v>
      </c>
      <c r="F1472" s="273" t="s">
        <v>1909</v>
      </c>
      <c r="G1472" s="274" t="s">
        <v>298</v>
      </c>
      <c r="H1472" s="275">
        <v>1</v>
      </c>
      <c r="I1472" s="276"/>
      <c r="J1472" s="277">
        <f>ROUND(I1472*H1472,2)</f>
        <v>0</v>
      </c>
      <c r="K1472" s="278"/>
      <c r="L1472" s="279"/>
      <c r="M1472" s="280" t="s">
        <v>1</v>
      </c>
      <c r="N1472" s="281" t="s">
        <v>40</v>
      </c>
      <c r="O1472" s="92"/>
      <c r="P1472" s="230">
        <f>O1472*H1472</f>
        <v>0</v>
      </c>
      <c r="Q1472" s="230">
        <v>0</v>
      </c>
      <c r="R1472" s="230">
        <f>Q1472*H1472</f>
        <v>0</v>
      </c>
      <c r="S1472" s="230">
        <v>0</v>
      </c>
      <c r="T1472" s="231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32" t="s">
        <v>241</v>
      </c>
      <c r="AT1472" s="232" t="s">
        <v>253</v>
      </c>
      <c r="AU1472" s="232" t="s">
        <v>83</v>
      </c>
      <c r="AY1472" s="17" t="s">
        <v>147</v>
      </c>
      <c r="BE1472" s="233">
        <f>IF(N1472="základní",J1472,0)</f>
        <v>0</v>
      </c>
      <c r="BF1472" s="233">
        <f>IF(N1472="snížená",J1472,0)</f>
        <v>0</v>
      </c>
      <c r="BG1472" s="233">
        <f>IF(N1472="zákl. přenesená",J1472,0)</f>
        <v>0</v>
      </c>
      <c r="BH1472" s="233">
        <f>IF(N1472="sníž. přenesená",J1472,0)</f>
        <v>0</v>
      </c>
      <c r="BI1472" s="233">
        <f>IF(N1472="nulová",J1472,0)</f>
        <v>0</v>
      </c>
      <c r="BJ1472" s="17" t="s">
        <v>153</v>
      </c>
      <c r="BK1472" s="233">
        <f>ROUND(I1472*H1472,2)</f>
        <v>0</v>
      </c>
      <c r="BL1472" s="17" t="s">
        <v>198</v>
      </c>
      <c r="BM1472" s="232" t="s">
        <v>1910</v>
      </c>
    </row>
    <row r="1473" s="2" customFormat="1">
      <c r="A1473" s="38"/>
      <c r="B1473" s="39"/>
      <c r="C1473" s="40"/>
      <c r="D1473" s="234" t="s">
        <v>154</v>
      </c>
      <c r="E1473" s="40"/>
      <c r="F1473" s="235" t="s">
        <v>1911</v>
      </c>
      <c r="G1473" s="40"/>
      <c r="H1473" s="40"/>
      <c r="I1473" s="236"/>
      <c r="J1473" s="40"/>
      <c r="K1473" s="40"/>
      <c r="L1473" s="44"/>
      <c r="M1473" s="237"/>
      <c r="N1473" s="238"/>
      <c r="O1473" s="92"/>
      <c r="P1473" s="92"/>
      <c r="Q1473" s="92"/>
      <c r="R1473" s="92"/>
      <c r="S1473" s="92"/>
      <c r="T1473" s="93"/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T1473" s="17" t="s">
        <v>154</v>
      </c>
      <c r="AU1473" s="17" t="s">
        <v>83</v>
      </c>
    </row>
    <row r="1474" s="2" customFormat="1" ht="24.15" customHeight="1">
      <c r="A1474" s="38"/>
      <c r="B1474" s="39"/>
      <c r="C1474" s="220" t="s">
        <v>1912</v>
      </c>
      <c r="D1474" s="220" t="s">
        <v>149</v>
      </c>
      <c r="E1474" s="221" t="s">
        <v>1913</v>
      </c>
      <c r="F1474" s="222" t="s">
        <v>1914</v>
      </c>
      <c r="G1474" s="223" t="s">
        <v>236</v>
      </c>
      <c r="H1474" s="224">
        <v>0.0030000000000000001</v>
      </c>
      <c r="I1474" s="225"/>
      <c r="J1474" s="226">
        <f>ROUND(I1474*H1474,2)</f>
        <v>0</v>
      </c>
      <c r="K1474" s="227"/>
      <c r="L1474" s="44"/>
      <c r="M1474" s="228" t="s">
        <v>1</v>
      </c>
      <c r="N1474" s="229" t="s">
        <v>40</v>
      </c>
      <c r="O1474" s="92"/>
      <c r="P1474" s="230">
        <f>O1474*H1474</f>
        <v>0</v>
      </c>
      <c r="Q1474" s="230">
        <v>0</v>
      </c>
      <c r="R1474" s="230">
        <f>Q1474*H1474</f>
        <v>0</v>
      </c>
      <c r="S1474" s="230">
        <v>0</v>
      </c>
      <c r="T1474" s="231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32" t="s">
        <v>198</v>
      </c>
      <c r="AT1474" s="232" t="s">
        <v>149</v>
      </c>
      <c r="AU1474" s="232" t="s">
        <v>83</v>
      </c>
      <c r="AY1474" s="17" t="s">
        <v>147</v>
      </c>
      <c r="BE1474" s="233">
        <f>IF(N1474="základní",J1474,0)</f>
        <v>0</v>
      </c>
      <c r="BF1474" s="233">
        <f>IF(N1474="snížená",J1474,0)</f>
        <v>0</v>
      </c>
      <c r="BG1474" s="233">
        <f>IF(N1474="zákl. přenesená",J1474,0)</f>
        <v>0</v>
      </c>
      <c r="BH1474" s="233">
        <f>IF(N1474="sníž. přenesená",J1474,0)</f>
        <v>0</v>
      </c>
      <c r="BI1474" s="233">
        <f>IF(N1474="nulová",J1474,0)</f>
        <v>0</v>
      </c>
      <c r="BJ1474" s="17" t="s">
        <v>153</v>
      </c>
      <c r="BK1474" s="233">
        <f>ROUND(I1474*H1474,2)</f>
        <v>0</v>
      </c>
      <c r="BL1474" s="17" t="s">
        <v>198</v>
      </c>
      <c r="BM1474" s="232" t="s">
        <v>1915</v>
      </c>
    </row>
    <row r="1475" s="2" customFormat="1">
      <c r="A1475" s="38"/>
      <c r="B1475" s="39"/>
      <c r="C1475" s="40"/>
      <c r="D1475" s="234" t="s">
        <v>154</v>
      </c>
      <c r="E1475" s="40"/>
      <c r="F1475" s="235" t="s">
        <v>1916</v>
      </c>
      <c r="G1475" s="40"/>
      <c r="H1475" s="40"/>
      <c r="I1475" s="236"/>
      <c r="J1475" s="40"/>
      <c r="K1475" s="40"/>
      <c r="L1475" s="44"/>
      <c r="M1475" s="237"/>
      <c r="N1475" s="238"/>
      <c r="O1475" s="92"/>
      <c r="P1475" s="92"/>
      <c r="Q1475" s="92"/>
      <c r="R1475" s="92"/>
      <c r="S1475" s="92"/>
      <c r="T1475" s="93"/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  <c r="AE1475" s="38"/>
      <c r="AT1475" s="17" t="s">
        <v>154</v>
      </c>
      <c r="AU1475" s="17" t="s">
        <v>83</v>
      </c>
    </row>
    <row r="1476" s="12" customFormat="1" ht="22.8" customHeight="1">
      <c r="A1476" s="12"/>
      <c r="B1476" s="204"/>
      <c r="C1476" s="205"/>
      <c r="D1476" s="206" t="s">
        <v>72</v>
      </c>
      <c r="E1476" s="218" t="s">
        <v>1917</v>
      </c>
      <c r="F1476" s="218" t="s">
        <v>1918</v>
      </c>
      <c r="G1476" s="205"/>
      <c r="H1476" s="205"/>
      <c r="I1476" s="208"/>
      <c r="J1476" s="219">
        <f>BK1476</f>
        <v>0</v>
      </c>
      <c r="K1476" s="205"/>
      <c r="L1476" s="210"/>
      <c r="M1476" s="211"/>
      <c r="N1476" s="212"/>
      <c r="O1476" s="212"/>
      <c r="P1476" s="213">
        <f>SUM(P1477:P1503)</f>
        <v>0</v>
      </c>
      <c r="Q1476" s="212"/>
      <c r="R1476" s="213">
        <f>SUM(R1477:R1503)</f>
        <v>2.3202482</v>
      </c>
      <c r="S1476" s="212"/>
      <c r="T1476" s="214">
        <f>SUM(T1477:T1503)</f>
        <v>0</v>
      </c>
      <c r="U1476" s="12"/>
      <c r="V1476" s="12"/>
      <c r="W1476" s="12"/>
      <c r="X1476" s="12"/>
      <c r="Y1476" s="12"/>
      <c r="Z1476" s="12"/>
      <c r="AA1476" s="12"/>
      <c r="AB1476" s="12"/>
      <c r="AC1476" s="12"/>
      <c r="AD1476" s="12"/>
      <c r="AE1476" s="12"/>
      <c r="AR1476" s="215" t="s">
        <v>83</v>
      </c>
      <c r="AT1476" s="216" t="s">
        <v>72</v>
      </c>
      <c r="AU1476" s="216" t="s">
        <v>81</v>
      </c>
      <c r="AY1476" s="215" t="s">
        <v>147</v>
      </c>
      <c r="BK1476" s="217">
        <f>SUM(BK1477:BK1503)</f>
        <v>0</v>
      </c>
    </row>
    <row r="1477" s="2" customFormat="1" ht="16.5" customHeight="1">
      <c r="A1477" s="38"/>
      <c r="B1477" s="39"/>
      <c r="C1477" s="220" t="s">
        <v>1060</v>
      </c>
      <c r="D1477" s="220" t="s">
        <v>149</v>
      </c>
      <c r="E1477" s="221" t="s">
        <v>1919</v>
      </c>
      <c r="F1477" s="222" t="s">
        <v>1920</v>
      </c>
      <c r="G1477" s="223" t="s">
        <v>223</v>
      </c>
      <c r="H1477" s="224">
        <v>36.259999999999998</v>
      </c>
      <c r="I1477" s="225"/>
      <c r="J1477" s="226">
        <f>ROUND(I1477*H1477,2)</f>
        <v>0</v>
      </c>
      <c r="K1477" s="227"/>
      <c r="L1477" s="44"/>
      <c r="M1477" s="228" t="s">
        <v>1</v>
      </c>
      <c r="N1477" s="229" t="s">
        <v>40</v>
      </c>
      <c r="O1477" s="92"/>
      <c r="P1477" s="230">
        <f>O1477*H1477</f>
        <v>0</v>
      </c>
      <c r="Q1477" s="230">
        <v>0</v>
      </c>
      <c r="R1477" s="230">
        <f>Q1477*H1477</f>
        <v>0</v>
      </c>
      <c r="S1477" s="230">
        <v>0</v>
      </c>
      <c r="T1477" s="231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32" t="s">
        <v>198</v>
      </c>
      <c r="AT1477" s="232" t="s">
        <v>149</v>
      </c>
      <c r="AU1477" s="232" t="s">
        <v>83</v>
      </c>
      <c r="AY1477" s="17" t="s">
        <v>147</v>
      </c>
      <c r="BE1477" s="233">
        <f>IF(N1477="základní",J1477,0)</f>
        <v>0</v>
      </c>
      <c r="BF1477" s="233">
        <f>IF(N1477="snížená",J1477,0)</f>
        <v>0</v>
      </c>
      <c r="BG1477" s="233">
        <f>IF(N1477="zákl. přenesená",J1477,0)</f>
        <v>0</v>
      </c>
      <c r="BH1477" s="233">
        <f>IF(N1477="sníž. přenesená",J1477,0)</f>
        <v>0</v>
      </c>
      <c r="BI1477" s="233">
        <f>IF(N1477="nulová",J1477,0)</f>
        <v>0</v>
      </c>
      <c r="BJ1477" s="17" t="s">
        <v>153</v>
      </c>
      <c r="BK1477" s="233">
        <f>ROUND(I1477*H1477,2)</f>
        <v>0</v>
      </c>
      <c r="BL1477" s="17" t="s">
        <v>198</v>
      </c>
      <c r="BM1477" s="232" t="s">
        <v>1921</v>
      </c>
    </row>
    <row r="1478" s="2" customFormat="1">
      <c r="A1478" s="38"/>
      <c r="B1478" s="39"/>
      <c r="C1478" s="40"/>
      <c r="D1478" s="234" t="s">
        <v>154</v>
      </c>
      <c r="E1478" s="40"/>
      <c r="F1478" s="235" t="s">
        <v>1920</v>
      </c>
      <c r="G1478" s="40"/>
      <c r="H1478" s="40"/>
      <c r="I1478" s="236"/>
      <c r="J1478" s="40"/>
      <c r="K1478" s="40"/>
      <c r="L1478" s="44"/>
      <c r="M1478" s="237"/>
      <c r="N1478" s="238"/>
      <c r="O1478" s="92"/>
      <c r="P1478" s="92"/>
      <c r="Q1478" s="92"/>
      <c r="R1478" s="92"/>
      <c r="S1478" s="92"/>
      <c r="T1478" s="93"/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T1478" s="17" t="s">
        <v>154</v>
      </c>
      <c r="AU1478" s="17" t="s">
        <v>83</v>
      </c>
    </row>
    <row r="1479" s="13" customFormat="1">
      <c r="A1479" s="13"/>
      <c r="B1479" s="239"/>
      <c r="C1479" s="240"/>
      <c r="D1479" s="234" t="s">
        <v>155</v>
      </c>
      <c r="E1479" s="241" t="s">
        <v>1</v>
      </c>
      <c r="F1479" s="242" t="s">
        <v>554</v>
      </c>
      <c r="G1479" s="240"/>
      <c r="H1479" s="243">
        <v>36.259999999999998</v>
      </c>
      <c r="I1479" s="244"/>
      <c r="J1479" s="240"/>
      <c r="K1479" s="240"/>
      <c r="L1479" s="245"/>
      <c r="M1479" s="246"/>
      <c r="N1479" s="247"/>
      <c r="O1479" s="247"/>
      <c r="P1479" s="247"/>
      <c r="Q1479" s="247"/>
      <c r="R1479" s="247"/>
      <c r="S1479" s="247"/>
      <c r="T1479" s="24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9" t="s">
        <v>155</v>
      </c>
      <c r="AU1479" s="249" t="s">
        <v>83</v>
      </c>
      <c r="AV1479" s="13" t="s">
        <v>83</v>
      </c>
      <c r="AW1479" s="13" t="s">
        <v>30</v>
      </c>
      <c r="AX1479" s="13" t="s">
        <v>73</v>
      </c>
      <c r="AY1479" s="249" t="s">
        <v>147</v>
      </c>
    </row>
    <row r="1480" s="15" customFormat="1">
      <c r="A1480" s="15"/>
      <c r="B1480" s="260"/>
      <c r="C1480" s="261"/>
      <c r="D1480" s="234" t="s">
        <v>155</v>
      </c>
      <c r="E1480" s="262" t="s">
        <v>1</v>
      </c>
      <c r="F1480" s="263" t="s">
        <v>163</v>
      </c>
      <c r="G1480" s="261"/>
      <c r="H1480" s="264">
        <v>36.259999999999998</v>
      </c>
      <c r="I1480" s="265"/>
      <c r="J1480" s="261"/>
      <c r="K1480" s="261"/>
      <c r="L1480" s="266"/>
      <c r="M1480" s="267"/>
      <c r="N1480" s="268"/>
      <c r="O1480" s="268"/>
      <c r="P1480" s="268"/>
      <c r="Q1480" s="268"/>
      <c r="R1480" s="268"/>
      <c r="S1480" s="268"/>
      <c r="T1480" s="269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15"/>
      <c r="AT1480" s="270" t="s">
        <v>155</v>
      </c>
      <c r="AU1480" s="270" t="s">
        <v>83</v>
      </c>
      <c r="AV1480" s="15" t="s">
        <v>153</v>
      </c>
      <c r="AW1480" s="15" t="s">
        <v>30</v>
      </c>
      <c r="AX1480" s="15" t="s">
        <v>81</v>
      </c>
      <c r="AY1480" s="270" t="s">
        <v>147</v>
      </c>
    </row>
    <row r="1481" s="2" customFormat="1" ht="16.5" customHeight="1">
      <c r="A1481" s="38"/>
      <c r="B1481" s="39"/>
      <c r="C1481" s="220" t="s">
        <v>1922</v>
      </c>
      <c r="D1481" s="220" t="s">
        <v>149</v>
      </c>
      <c r="E1481" s="221" t="s">
        <v>1923</v>
      </c>
      <c r="F1481" s="222" t="s">
        <v>1924</v>
      </c>
      <c r="G1481" s="223" t="s">
        <v>223</v>
      </c>
      <c r="H1481" s="224">
        <v>64.109999999999999</v>
      </c>
      <c r="I1481" s="225"/>
      <c r="J1481" s="226">
        <f>ROUND(I1481*H1481,2)</f>
        <v>0</v>
      </c>
      <c r="K1481" s="227"/>
      <c r="L1481" s="44"/>
      <c r="M1481" s="228" t="s">
        <v>1</v>
      </c>
      <c r="N1481" s="229" t="s">
        <v>40</v>
      </c>
      <c r="O1481" s="92"/>
      <c r="P1481" s="230">
        <f>O1481*H1481</f>
        <v>0</v>
      </c>
      <c r="Q1481" s="230">
        <v>0.00029999999999999997</v>
      </c>
      <c r="R1481" s="230">
        <f>Q1481*H1481</f>
        <v>0.019232999999999997</v>
      </c>
      <c r="S1481" s="230">
        <v>0</v>
      </c>
      <c r="T1481" s="231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32" t="s">
        <v>198</v>
      </c>
      <c r="AT1481" s="232" t="s">
        <v>149</v>
      </c>
      <c r="AU1481" s="232" t="s">
        <v>83</v>
      </c>
      <c r="AY1481" s="17" t="s">
        <v>147</v>
      </c>
      <c r="BE1481" s="233">
        <f>IF(N1481="základní",J1481,0)</f>
        <v>0</v>
      </c>
      <c r="BF1481" s="233">
        <f>IF(N1481="snížená",J1481,0)</f>
        <v>0</v>
      </c>
      <c r="BG1481" s="233">
        <f>IF(N1481="zákl. přenesená",J1481,0)</f>
        <v>0</v>
      </c>
      <c r="BH1481" s="233">
        <f>IF(N1481="sníž. přenesená",J1481,0)</f>
        <v>0</v>
      </c>
      <c r="BI1481" s="233">
        <f>IF(N1481="nulová",J1481,0)</f>
        <v>0</v>
      </c>
      <c r="BJ1481" s="17" t="s">
        <v>153</v>
      </c>
      <c r="BK1481" s="233">
        <f>ROUND(I1481*H1481,2)</f>
        <v>0</v>
      </c>
      <c r="BL1481" s="17" t="s">
        <v>198</v>
      </c>
      <c r="BM1481" s="232" t="s">
        <v>1925</v>
      </c>
    </row>
    <row r="1482" s="2" customFormat="1">
      <c r="A1482" s="38"/>
      <c r="B1482" s="39"/>
      <c r="C1482" s="40"/>
      <c r="D1482" s="234" t="s">
        <v>154</v>
      </c>
      <c r="E1482" s="40"/>
      <c r="F1482" s="235" t="s">
        <v>1924</v>
      </c>
      <c r="G1482" s="40"/>
      <c r="H1482" s="40"/>
      <c r="I1482" s="236"/>
      <c r="J1482" s="40"/>
      <c r="K1482" s="40"/>
      <c r="L1482" s="44"/>
      <c r="M1482" s="237"/>
      <c r="N1482" s="238"/>
      <c r="O1482" s="92"/>
      <c r="P1482" s="92"/>
      <c r="Q1482" s="92"/>
      <c r="R1482" s="92"/>
      <c r="S1482" s="92"/>
      <c r="T1482" s="93"/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T1482" s="17" t="s">
        <v>154</v>
      </c>
      <c r="AU1482" s="17" t="s">
        <v>83</v>
      </c>
    </row>
    <row r="1483" s="13" customFormat="1">
      <c r="A1483" s="13"/>
      <c r="B1483" s="239"/>
      <c r="C1483" s="240"/>
      <c r="D1483" s="234" t="s">
        <v>155</v>
      </c>
      <c r="E1483" s="241" t="s">
        <v>1</v>
      </c>
      <c r="F1483" s="242" t="s">
        <v>1007</v>
      </c>
      <c r="G1483" s="240"/>
      <c r="H1483" s="243">
        <v>64.109999999999999</v>
      </c>
      <c r="I1483" s="244"/>
      <c r="J1483" s="240"/>
      <c r="K1483" s="240"/>
      <c r="L1483" s="245"/>
      <c r="M1483" s="246"/>
      <c r="N1483" s="247"/>
      <c r="O1483" s="247"/>
      <c r="P1483" s="247"/>
      <c r="Q1483" s="247"/>
      <c r="R1483" s="247"/>
      <c r="S1483" s="247"/>
      <c r="T1483" s="24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9" t="s">
        <v>155</v>
      </c>
      <c r="AU1483" s="249" t="s">
        <v>83</v>
      </c>
      <c r="AV1483" s="13" t="s">
        <v>83</v>
      </c>
      <c r="AW1483" s="13" t="s">
        <v>30</v>
      </c>
      <c r="AX1483" s="13" t="s">
        <v>73</v>
      </c>
      <c r="AY1483" s="249" t="s">
        <v>147</v>
      </c>
    </row>
    <row r="1484" s="15" customFormat="1">
      <c r="A1484" s="15"/>
      <c r="B1484" s="260"/>
      <c r="C1484" s="261"/>
      <c r="D1484" s="234" t="s">
        <v>155</v>
      </c>
      <c r="E1484" s="262" t="s">
        <v>1</v>
      </c>
      <c r="F1484" s="263" t="s">
        <v>163</v>
      </c>
      <c r="G1484" s="261"/>
      <c r="H1484" s="264">
        <v>64.109999999999999</v>
      </c>
      <c r="I1484" s="265"/>
      <c r="J1484" s="261"/>
      <c r="K1484" s="261"/>
      <c r="L1484" s="266"/>
      <c r="M1484" s="267"/>
      <c r="N1484" s="268"/>
      <c r="O1484" s="268"/>
      <c r="P1484" s="268"/>
      <c r="Q1484" s="268"/>
      <c r="R1484" s="268"/>
      <c r="S1484" s="268"/>
      <c r="T1484" s="269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15"/>
      <c r="AT1484" s="270" t="s">
        <v>155</v>
      </c>
      <c r="AU1484" s="270" t="s">
        <v>83</v>
      </c>
      <c r="AV1484" s="15" t="s">
        <v>153</v>
      </c>
      <c r="AW1484" s="15" t="s">
        <v>30</v>
      </c>
      <c r="AX1484" s="15" t="s">
        <v>81</v>
      </c>
      <c r="AY1484" s="270" t="s">
        <v>147</v>
      </c>
    </row>
    <row r="1485" s="2" customFormat="1" ht="24.15" customHeight="1">
      <c r="A1485" s="38"/>
      <c r="B1485" s="39"/>
      <c r="C1485" s="220" t="s">
        <v>1063</v>
      </c>
      <c r="D1485" s="220" t="s">
        <v>149</v>
      </c>
      <c r="E1485" s="221" t="s">
        <v>1926</v>
      </c>
      <c r="F1485" s="222" t="s">
        <v>1927</v>
      </c>
      <c r="G1485" s="223" t="s">
        <v>223</v>
      </c>
      <c r="H1485" s="224">
        <v>64.109999999999999</v>
      </c>
      <c r="I1485" s="225"/>
      <c r="J1485" s="226">
        <f>ROUND(I1485*H1485,2)</f>
        <v>0</v>
      </c>
      <c r="K1485" s="227"/>
      <c r="L1485" s="44"/>
      <c r="M1485" s="228" t="s">
        <v>1</v>
      </c>
      <c r="N1485" s="229" t="s">
        <v>40</v>
      </c>
      <c r="O1485" s="92"/>
      <c r="P1485" s="230">
        <f>O1485*H1485</f>
        <v>0</v>
      </c>
      <c r="Q1485" s="230">
        <v>0.0075799999999999999</v>
      </c>
      <c r="R1485" s="230">
        <f>Q1485*H1485</f>
        <v>0.48595379999999999</v>
      </c>
      <c r="S1485" s="230">
        <v>0</v>
      </c>
      <c r="T1485" s="231">
        <f>S1485*H1485</f>
        <v>0</v>
      </c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R1485" s="232" t="s">
        <v>198</v>
      </c>
      <c r="AT1485" s="232" t="s">
        <v>149</v>
      </c>
      <c r="AU1485" s="232" t="s">
        <v>83</v>
      </c>
      <c r="AY1485" s="17" t="s">
        <v>147</v>
      </c>
      <c r="BE1485" s="233">
        <f>IF(N1485="základní",J1485,0)</f>
        <v>0</v>
      </c>
      <c r="BF1485" s="233">
        <f>IF(N1485="snížená",J1485,0)</f>
        <v>0</v>
      </c>
      <c r="BG1485" s="233">
        <f>IF(N1485="zákl. přenesená",J1485,0)</f>
        <v>0</v>
      </c>
      <c r="BH1485" s="233">
        <f>IF(N1485="sníž. přenesená",J1485,0)</f>
        <v>0</v>
      </c>
      <c r="BI1485" s="233">
        <f>IF(N1485="nulová",J1485,0)</f>
        <v>0</v>
      </c>
      <c r="BJ1485" s="17" t="s">
        <v>153</v>
      </c>
      <c r="BK1485" s="233">
        <f>ROUND(I1485*H1485,2)</f>
        <v>0</v>
      </c>
      <c r="BL1485" s="17" t="s">
        <v>198</v>
      </c>
      <c r="BM1485" s="232" t="s">
        <v>1928</v>
      </c>
    </row>
    <row r="1486" s="2" customFormat="1">
      <c r="A1486" s="38"/>
      <c r="B1486" s="39"/>
      <c r="C1486" s="40"/>
      <c r="D1486" s="234" t="s">
        <v>154</v>
      </c>
      <c r="E1486" s="40"/>
      <c r="F1486" s="235" t="s">
        <v>1927</v>
      </c>
      <c r="G1486" s="40"/>
      <c r="H1486" s="40"/>
      <c r="I1486" s="236"/>
      <c r="J1486" s="40"/>
      <c r="K1486" s="40"/>
      <c r="L1486" s="44"/>
      <c r="M1486" s="237"/>
      <c r="N1486" s="238"/>
      <c r="O1486" s="92"/>
      <c r="P1486" s="92"/>
      <c r="Q1486" s="92"/>
      <c r="R1486" s="92"/>
      <c r="S1486" s="92"/>
      <c r="T1486" s="93"/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T1486" s="17" t="s">
        <v>154</v>
      </c>
      <c r="AU1486" s="17" t="s">
        <v>83</v>
      </c>
    </row>
    <row r="1487" s="2" customFormat="1" ht="24.15" customHeight="1">
      <c r="A1487" s="38"/>
      <c r="B1487" s="39"/>
      <c r="C1487" s="220" t="s">
        <v>1929</v>
      </c>
      <c r="D1487" s="220" t="s">
        <v>149</v>
      </c>
      <c r="E1487" s="221" t="s">
        <v>1930</v>
      </c>
      <c r="F1487" s="222" t="s">
        <v>1931</v>
      </c>
      <c r="G1487" s="223" t="s">
        <v>152</v>
      </c>
      <c r="H1487" s="224">
        <v>78.079999999999998</v>
      </c>
      <c r="I1487" s="225"/>
      <c r="J1487" s="226">
        <f>ROUND(I1487*H1487,2)</f>
        <v>0</v>
      </c>
      <c r="K1487" s="227"/>
      <c r="L1487" s="44"/>
      <c r="M1487" s="228" t="s">
        <v>1</v>
      </c>
      <c r="N1487" s="229" t="s">
        <v>40</v>
      </c>
      <c r="O1487" s="92"/>
      <c r="P1487" s="230">
        <f>O1487*H1487</f>
        <v>0</v>
      </c>
      <c r="Q1487" s="230">
        <v>0.00042999999999999999</v>
      </c>
      <c r="R1487" s="230">
        <f>Q1487*H1487</f>
        <v>0.033574399999999997</v>
      </c>
      <c r="S1487" s="230">
        <v>0</v>
      </c>
      <c r="T1487" s="231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232" t="s">
        <v>198</v>
      </c>
      <c r="AT1487" s="232" t="s">
        <v>149</v>
      </c>
      <c r="AU1487" s="232" t="s">
        <v>83</v>
      </c>
      <c r="AY1487" s="17" t="s">
        <v>147</v>
      </c>
      <c r="BE1487" s="233">
        <f>IF(N1487="základní",J1487,0)</f>
        <v>0</v>
      </c>
      <c r="BF1487" s="233">
        <f>IF(N1487="snížená",J1487,0)</f>
        <v>0</v>
      </c>
      <c r="BG1487" s="233">
        <f>IF(N1487="zákl. přenesená",J1487,0)</f>
        <v>0</v>
      </c>
      <c r="BH1487" s="233">
        <f>IF(N1487="sníž. přenesená",J1487,0)</f>
        <v>0</v>
      </c>
      <c r="BI1487" s="233">
        <f>IF(N1487="nulová",J1487,0)</f>
        <v>0</v>
      </c>
      <c r="BJ1487" s="17" t="s">
        <v>153</v>
      </c>
      <c r="BK1487" s="233">
        <f>ROUND(I1487*H1487,2)</f>
        <v>0</v>
      </c>
      <c r="BL1487" s="17" t="s">
        <v>198</v>
      </c>
      <c r="BM1487" s="232" t="s">
        <v>1932</v>
      </c>
    </row>
    <row r="1488" s="2" customFormat="1">
      <c r="A1488" s="38"/>
      <c r="B1488" s="39"/>
      <c r="C1488" s="40"/>
      <c r="D1488" s="234" t="s">
        <v>154</v>
      </c>
      <c r="E1488" s="40"/>
      <c r="F1488" s="235" t="s">
        <v>1931</v>
      </c>
      <c r="G1488" s="40"/>
      <c r="H1488" s="40"/>
      <c r="I1488" s="236"/>
      <c r="J1488" s="40"/>
      <c r="K1488" s="40"/>
      <c r="L1488" s="44"/>
      <c r="M1488" s="237"/>
      <c r="N1488" s="238"/>
      <c r="O1488" s="92"/>
      <c r="P1488" s="92"/>
      <c r="Q1488" s="92"/>
      <c r="R1488" s="92"/>
      <c r="S1488" s="92"/>
      <c r="T1488" s="93"/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T1488" s="17" t="s">
        <v>154</v>
      </c>
      <c r="AU1488" s="17" t="s">
        <v>83</v>
      </c>
    </row>
    <row r="1489" s="13" customFormat="1">
      <c r="A1489" s="13"/>
      <c r="B1489" s="239"/>
      <c r="C1489" s="240"/>
      <c r="D1489" s="234" t="s">
        <v>155</v>
      </c>
      <c r="E1489" s="241" t="s">
        <v>1</v>
      </c>
      <c r="F1489" s="242" t="s">
        <v>1933</v>
      </c>
      <c r="G1489" s="240"/>
      <c r="H1489" s="243">
        <v>78.079999999999998</v>
      </c>
      <c r="I1489" s="244"/>
      <c r="J1489" s="240"/>
      <c r="K1489" s="240"/>
      <c r="L1489" s="245"/>
      <c r="M1489" s="246"/>
      <c r="N1489" s="247"/>
      <c r="O1489" s="247"/>
      <c r="P1489" s="247"/>
      <c r="Q1489" s="247"/>
      <c r="R1489" s="247"/>
      <c r="S1489" s="247"/>
      <c r="T1489" s="24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9" t="s">
        <v>155</v>
      </c>
      <c r="AU1489" s="249" t="s">
        <v>83</v>
      </c>
      <c r="AV1489" s="13" t="s">
        <v>83</v>
      </c>
      <c r="AW1489" s="13" t="s">
        <v>30</v>
      </c>
      <c r="AX1489" s="13" t="s">
        <v>73</v>
      </c>
      <c r="AY1489" s="249" t="s">
        <v>147</v>
      </c>
    </row>
    <row r="1490" s="15" customFormat="1">
      <c r="A1490" s="15"/>
      <c r="B1490" s="260"/>
      <c r="C1490" s="261"/>
      <c r="D1490" s="234" t="s">
        <v>155</v>
      </c>
      <c r="E1490" s="262" t="s">
        <v>1</v>
      </c>
      <c r="F1490" s="263" t="s">
        <v>163</v>
      </c>
      <c r="G1490" s="261"/>
      <c r="H1490" s="264">
        <v>78.079999999999998</v>
      </c>
      <c r="I1490" s="265"/>
      <c r="J1490" s="261"/>
      <c r="K1490" s="261"/>
      <c r="L1490" s="266"/>
      <c r="M1490" s="267"/>
      <c r="N1490" s="268"/>
      <c r="O1490" s="268"/>
      <c r="P1490" s="268"/>
      <c r="Q1490" s="268"/>
      <c r="R1490" s="268"/>
      <c r="S1490" s="268"/>
      <c r="T1490" s="269"/>
      <c r="U1490" s="15"/>
      <c r="V1490" s="15"/>
      <c r="W1490" s="15"/>
      <c r="X1490" s="15"/>
      <c r="Y1490" s="15"/>
      <c r="Z1490" s="15"/>
      <c r="AA1490" s="15"/>
      <c r="AB1490" s="15"/>
      <c r="AC1490" s="15"/>
      <c r="AD1490" s="15"/>
      <c r="AE1490" s="15"/>
      <c r="AT1490" s="270" t="s">
        <v>155</v>
      </c>
      <c r="AU1490" s="270" t="s">
        <v>83</v>
      </c>
      <c r="AV1490" s="15" t="s">
        <v>153</v>
      </c>
      <c r="AW1490" s="15" t="s">
        <v>30</v>
      </c>
      <c r="AX1490" s="15" t="s">
        <v>81</v>
      </c>
      <c r="AY1490" s="270" t="s">
        <v>147</v>
      </c>
    </row>
    <row r="1491" s="2" customFormat="1" ht="24.15" customHeight="1">
      <c r="A1491" s="38"/>
      <c r="B1491" s="39"/>
      <c r="C1491" s="220" t="s">
        <v>1067</v>
      </c>
      <c r="D1491" s="220" t="s">
        <v>149</v>
      </c>
      <c r="E1491" s="221" t="s">
        <v>1934</v>
      </c>
      <c r="F1491" s="222" t="s">
        <v>1935</v>
      </c>
      <c r="G1491" s="223" t="s">
        <v>223</v>
      </c>
      <c r="H1491" s="224">
        <v>64.109999999999999</v>
      </c>
      <c r="I1491" s="225"/>
      <c r="J1491" s="226">
        <f>ROUND(I1491*H1491,2)</f>
        <v>0</v>
      </c>
      <c r="K1491" s="227"/>
      <c r="L1491" s="44"/>
      <c r="M1491" s="228" t="s">
        <v>1</v>
      </c>
      <c r="N1491" s="229" t="s">
        <v>40</v>
      </c>
      <c r="O1491" s="92"/>
      <c r="P1491" s="230">
        <f>O1491*H1491</f>
        <v>0</v>
      </c>
      <c r="Q1491" s="230">
        <v>0.0063</v>
      </c>
      <c r="R1491" s="230">
        <f>Q1491*H1491</f>
        <v>0.403893</v>
      </c>
      <c r="S1491" s="230">
        <v>0</v>
      </c>
      <c r="T1491" s="231">
        <f>S1491*H1491</f>
        <v>0</v>
      </c>
      <c r="U1491" s="38"/>
      <c r="V1491" s="38"/>
      <c r="W1491" s="38"/>
      <c r="X1491" s="38"/>
      <c r="Y1491" s="38"/>
      <c r="Z1491" s="38"/>
      <c r="AA1491" s="38"/>
      <c r="AB1491" s="38"/>
      <c r="AC1491" s="38"/>
      <c r="AD1491" s="38"/>
      <c r="AE1491" s="38"/>
      <c r="AR1491" s="232" t="s">
        <v>198</v>
      </c>
      <c r="AT1491" s="232" t="s">
        <v>149</v>
      </c>
      <c r="AU1491" s="232" t="s">
        <v>83</v>
      </c>
      <c r="AY1491" s="17" t="s">
        <v>147</v>
      </c>
      <c r="BE1491" s="233">
        <f>IF(N1491="základní",J1491,0)</f>
        <v>0</v>
      </c>
      <c r="BF1491" s="233">
        <f>IF(N1491="snížená",J1491,0)</f>
        <v>0</v>
      </c>
      <c r="BG1491" s="233">
        <f>IF(N1491="zákl. přenesená",J1491,0)</f>
        <v>0</v>
      </c>
      <c r="BH1491" s="233">
        <f>IF(N1491="sníž. přenesená",J1491,0)</f>
        <v>0</v>
      </c>
      <c r="BI1491" s="233">
        <f>IF(N1491="nulová",J1491,0)</f>
        <v>0</v>
      </c>
      <c r="BJ1491" s="17" t="s">
        <v>153</v>
      </c>
      <c r="BK1491" s="233">
        <f>ROUND(I1491*H1491,2)</f>
        <v>0</v>
      </c>
      <c r="BL1491" s="17" t="s">
        <v>198</v>
      </c>
      <c r="BM1491" s="232" t="s">
        <v>1936</v>
      </c>
    </row>
    <row r="1492" s="2" customFormat="1">
      <c r="A1492" s="38"/>
      <c r="B1492" s="39"/>
      <c r="C1492" s="40"/>
      <c r="D1492" s="234" t="s">
        <v>154</v>
      </c>
      <c r="E1492" s="40"/>
      <c r="F1492" s="235" t="s">
        <v>1935</v>
      </c>
      <c r="G1492" s="40"/>
      <c r="H1492" s="40"/>
      <c r="I1492" s="236"/>
      <c r="J1492" s="40"/>
      <c r="K1492" s="40"/>
      <c r="L1492" s="44"/>
      <c r="M1492" s="237"/>
      <c r="N1492" s="238"/>
      <c r="O1492" s="92"/>
      <c r="P1492" s="92"/>
      <c r="Q1492" s="92"/>
      <c r="R1492" s="92"/>
      <c r="S1492" s="92"/>
      <c r="T1492" s="93"/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T1492" s="17" t="s">
        <v>154</v>
      </c>
      <c r="AU1492" s="17" t="s">
        <v>83</v>
      </c>
    </row>
    <row r="1493" s="2" customFormat="1" ht="24.15" customHeight="1">
      <c r="A1493" s="38"/>
      <c r="B1493" s="39"/>
      <c r="C1493" s="271" t="s">
        <v>1937</v>
      </c>
      <c r="D1493" s="271" t="s">
        <v>253</v>
      </c>
      <c r="E1493" s="272" t="s">
        <v>1938</v>
      </c>
      <c r="F1493" s="273" t="s">
        <v>1939</v>
      </c>
      <c r="G1493" s="274" t="s">
        <v>223</v>
      </c>
      <c r="H1493" s="275">
        <v>76.533000000000001</v>
      </c>
      <c r="I1493" s="276"/>
      <c r="J1493" s="277">
        <f>ROUND(I1493*H1493,2)</f>
        <v>0</v>
      </c>
      <c r="K1493" s="278"/>
      <c r="L1493" s="279"/>
      <c r="M1493" s="280" t="s">
        <v>1</v>
      </c>
      <c r="N1493" s="281" t="s">
        <v>40</v>
      </c>
      <c r="O1493" s="92"/>
      <c r="P1493" s="230">
        <f>O1493*H1493</f>
        <v>0</v>
      </c>
      <c r="Q1493" s="230">
        <v>0.017999999999999999</v>
      </c>
      <c r="R1493" s="230">
        <f>Q1493*H1493</f>
        <v>1.377594</v>
      </c>
      <c r="S1493" s="230">
        <v>0</v>
      </c>
      <c r="T1493" s="231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32" t="s">
        <v>241</v>
      </c>
      <c r="AT1493" s="232" t="s">
        <v>253</v>
      </c>
      <c r="AU1493" s="232" t="s">
        <v>83</v>
      </c>
      <c r="AY1493" s="17" t="s">
        <v>147</v>
      </c>
      <c r="BE1493" s="233">
        <f>IF(N1493="základní",J1493,0)</f>
        <v>0</v>
      </c>
      <c r="BF1493" s="233">
        <f>IF(N1493="snížená",J1493,0)</f>
        <v>0</v>
      </c>
      <c r="BG1493" s="233">
        <f>IF(N1493="zákl. přenesená",J1493,0)</f>
        <v>0</v>
      </c>
      <c r="BH1493" s="233">
        <f>IF(N1493="sníž. přenesená",J1493,0)</f>
        <v>0</v>
      </c>
      <c r="BI1493" s="233">
        <f>IF(N1493="nulová",J1493,0)</f>
        <v>0</v>
      </c>
      <c r="BJ1493" s="17" t="s">
        <v>153</v>
      </c>
      <c r="BK1493" s="233">
        <f>ROUND(I1493*H1493,2)</f>
        <v>0</v>
      </c>
      <c r="BL1493" s="17" t="s">
        <v>198</v>
      </c>
      <c r="BM1493" s="232" t="s">
        <v>1940</v>
      </c>
    </row>
    <row r="1494" s="2" customFormat="1">
      <c r="A1494" s="38"/>
      <c r="B1494" s="39"/>
      <c r="C1494" s="40"/>
      <c r="D1494" s="234" t="s">
        <v>154</v>
      </c>
      <c r="E1494" s="40"/>
      <c r="F1494" s="235" t="s">
        <v>1939</v>
      </c>
      <c r="G1494" s="40"/>
      <c r="H1494" s="40"/>
      <c r="I1494" s="236"/>
      <c r="J1494" s="40"/>
      <c r="K1494" s="40"/>
      <c r="L1494" s="44"/>
      <c r="M1494" s="237"/>
      <c r="N1494" s="238"/>
      <c r="O1494" s="92"/>
      <c r="P1494" s="92"/>
      <c r="Q1494" s="92"/>
      <c r="R1494" s="92"/>
      <c r="S1494" s="92"/>
      <c r="T1494" s="93"/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T1494" s="17" t="s">
        <v>154</v>
      </c>
      <c r="AU1494" s="17" t="s">
        <v>83</v>
      </c>
    </row>
    <row r="1495" s="13" customFormat="1">
      <c r="A1495" s="13"/>
      <c r="B1495" s="239"/>
      <c r="C1495" s="240"/>
      <c r="D1495" s="234" t="s">
        <v>155</v>
      </c>
      <c r="E1495" s="241" t="s">
        <v>1</v>
      </c>
      <c r="F1495" s="242" t="s">
        <v>1941</v>
      </c>
      <c r="G1495" s="240"/>
      <c r="H1495" s="243">
        <v>70.521000000000001</v>
      </c>
      <c r="I1495" s="244"/>
      <c r="J1495" s="240"/>
      <c r="K1495" s="240"/>
      <c r="L1495" s="245"/>
      <c r="M1495" s="246"/>
      <c r="N1495" s="247"/>
      <c r="O1495" s="247"/>
      <c r="P1495" s="247"/>
      <c r="Q1495" s="247"/>
      <c r="R1495" s="247"/>
      <c r="S1495" s="247"/>
      <c r="T1495" s="24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9" t="s">
        <v>155</v>
      </c>
      <c r="AU1495" s="249" t="s">
        <v>83</v>
      </c>
      <c r="AV1495" s="13" t="s">
        <v>83</v>
      </c>
      <c r="AW1495" s="13" t="s">
        <v>30</v>
      </c>
      <c r="AX1495" s="13" t="s">
        <v>73</v>
      </c>
      <c r="AY1495" s="249" t="s">
        <v>147</v>
      </c>
    </row>
    <row r="1496" s="13" customFormat="1">
      <c r="A1496" s="13"/>
      <c r="B1496" s="239"/>
      <c r="C1496" s="240"/>
      <c r="D1496" s="234" t="s">
        <v>155</v>
      </c>
      <c r="E1496" s="241" t="s">
        <v>1</v>
      </c>
      <c r="F1496" s="242" t="s">
        <v>1942</v>
      </c>
      <c r="G1496" s="240"/>
      <c r="H1496" s="243">
        <v>6.0119999999999996</v>
      </c>
      <c r="I1496" s="244"/>
      <c r="J1496" s="240"/>
      <c r="K1496" s="240"/>
      <c r="L1496" s="245"/>
      <c r="M1496" s="246"/>
      <c r="N1496" s="247"/>
      <c r="O1496" s="247"/>
      <c r="P1496" s="247"/>
      <c r="Q1496" s="247"/>
      <c r="R1496" s="247"/>
      <c r="S1496" s="247"/>
      <c r="T1496" s="24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49" t="s">
        <v>155</v>
      </c>
      <c r="AU1496" s="249" t="s">
        <v>83</v>
      </c>
      <c r="AV1496" s="13" t="s">
        <v>83</v>
      </c>
      <c r="AW1496" s="13" t="s">
        <v>30</v>
      </c>
      <c r="AX1496" s="13" t="s">
        <v>73</v>
      </c>
      <c r="AY1496" s="249" t="s">
        <v>147</v>
      </c>
    </row>
    <row r="1497" s="15" customFormat="1">
      <c r="A1497" s="15"/>
      <c r="B1497" s="260"/>
      <c r="C1497" s="261"/>
      <c r="D1497" s="234" t="s">
        <v>155</v>
      </c>
      <c r="E1497" s="262" t="s">
        <v>1</v>
      </c>
      <c r="F1497" s="263" t="s">
        <v>163</v>
      </c>
      <c r="G1497" s="261"/>
      <c r="H1497" s="264">
        <v>76.533000000000001</v>
      </c>
      <c r="I1497" s="265"/>
      <c r="J1497" s="261"/>
      <c r="K1497" s="261"/>
      <c r="L1497" s="266"/>
      <c r="M1497" s="267"/>
      <c r="N1497" s="268"/>
      <c r="O1497" s="268"/>
      <c r="P1497" s="268"/>
      <c r="Q1497" s="268"/>
      <c r="R1497" s="268"/>
      <c r="S1497" s="268"/>
      <c r="T1497" s="269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70" t="s">
        <v>155</v>
      </c>
      <c r="AU1497" s="270" t="s">
        <v>83</v>
      </c>
      <c r="AV1497" s="15" t="s">
        <v>153</v>
      </c>
      <c r="AW1497" s="15" t="s">
        <v>30</v>
      </c>
      <c r="AX1497" s="15" t="s">
        <v>81</v>
      </c>
      <c r="AY1497" s="270" t="s">
        <v>147</v>
      </c>
    </row>
    <row r="1498" s="2" customFormat="1" ht="24.15" customHeight="1">
      <c r="A1498" s="38"/>
      <c r="B1498" s="39"/>
      <c r="C1498" s="220" t="s">
        <v>1943</v>
      </c>
      <c r="D1498" s="220" t="s">
        <v>149</v>
      </c>
      <c r="E1498" s="221" t="s">
        <v>1944</v>
      </c>
      <c r="F1498" s="222" t="s">
        <v>1945</v>
      </c>
      <c r="G1498" s="223" t="s">
        <v>223</v>
      </c>
      <c r="H1498" s="224">
        <v>8.9700000000000006</v>
      </c>
      <c r="I1498" s="225"/>
      <c r="J1498" s="226">
        <f>ROUND(I1498*H1498,2)</f>
        <v>0</v>
      </c>
      <c r="K1498" s="227"/>
      <c r="L1498" s="44"/>
      <c r="M1498" s="228" t="s">
        <v>1</v>
      </c>
      <c r="N1498" s="229" t="s">
        <v>40</v>
      </c>
      <c r="O1498" s="92"/>
      <c r="P1498" s="230">
        <f>O1498*H1498</f>
        <v>0</v>
      </c>
      <c r="Q1498" s="230">
        <v>0</v>
      </c>
      <c r="R1498" s="230">
        <f>Q1498*H1498</f>
        <v>0</v>
      </c>
      <c r="S1498" s="230">
        <v>0</v>
      </c>
      <c r="T1498" s="231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32" t="s">
        <v>198</v>
      </c>
      <c r="AT1498" s="232" t="s">
        <v>149</v>
      </c>
      <c r="AU1498" s="232" t="s">
        <v>83</v>
      </c>
      <c r="AY1498" s="17" t="s">
        <v>147</v>
      </c>
      <c r="BE1498" s="233">
        <f>IF(N1498="základní",J1498,0)</f>
        <v>0</v>
      </c>
      <c r="BF1498" s="233">
        <f>IF(N1498="snížená",J1498,0)</f>
        <v>0</v>
      </c>
      <c r="BG1498" s="233">
        <f>IF(N1498="zákl. přenesená",J1498,0)</f>
        <v>0</v>
      </c>
      <c r="BH1498" s="233">
        <f>IF(N1498="sníž. přenesená",J1498,0)</f>
        <v>0</v>
      </c>
      <c r="BI1498" s="233">
        <f>IF(N1498="nulová",J1498,0)</f>
        <v>0</v>
      </c>
      <c r="BJ1498" s="17" t="s">
        <v>153</v>
      </c>
      <c r="BK1498" s="233">
        <f>ROUND(I1498*H1498,2)</f>
        <v>0</v>
      </c>
      <c r="BL1498" s="17" t="s">
        <v>198</v>
      </c>
      <c r="BM1498" s="232" t="s">
        <v>1946</v>
      </c>
    </row>
    <row r="1499" s="2" customFormat="1">
      <c r="A1499" s="38"/>
      <c r="B1499" s="39"/>
      <c r="C1499" s="40"/>
      <c r="D1499" s="234" t="s">
        <v>154</v>
      </c>
      <c r="E1499" s="40"/>
      <c r="F1499" s="235" t="s">
        <v>1945</v>
      </c>
      <c r="G1499" s="40"/>
      <c r="H1499" s="40"/>
      <c r="I1499" s="236"/>
      <c r="J1499" s="40"/>
      <c r="K1499" s="40"/>
      <c r="L1499" s="44"/>
      <c r="M1499" s="237"/>
      <c r="N1499" s="238"/>
      <c r="O1499" s="92"/>
      <c r="P1499" s="92"/>
      <c r="Q1499" s="92"/>
      <c r="R1499" s="92"/>
      <c r="S1499" s="92"/>
      <c r="T1499" s="93"/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T1499" s="17" t="s">
        <v>154</v>
      </c>
      <c r="AU1499" s="17" t="s">
        <v>83</v>
      </c>
    </row>
    <row r="1500" s="13" customFormat="1">
      <c r="A1500" s="13"/>
      <c r="B1500" s="239"/>
      <c r="C1500" s="240"/>
      <c r="D1500" s="234" t="s">
        <v>155</v>
      </c>
      <c r="E1500" s="241" t="s">
        <v>1</v>
      </c>
      <c r="F1500" s="242" t="s">
        <v>1586</v>
      </c>
      <c r="G1500" s="240"/>
      <c r="H1500" s="243">
        <v>8.9700000000000006</v>
      </c>
      <c r="I1500" s="244"/>
      <c r="J1500" s="240"/>
      <c r="K1500" s="240"/>
      <c r="L1500" s="245"/>
      <c r="M1500" s="246"/>
      <c r="N1500" s="247"/>
      <c r="O1500" s="247"/>
      <c r="P1500" s="247"/>
      <c r="Q1500" s="247"/>
      <c r="R1500" s="247"/>
      <c r="S1500" s="247"/>
      <c r="T1500" s="24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49" t="s">
        <v>155</v>
      </c>
      <c r="AU1500" s="249" t="s">
        <v>83</v>
      </c>
      <c r="AV1500" s="13" t="s">
        <v>83</v>
      </c>
      <c r="AW1500" s="13" t="s">
        <v>30</v>
      </c>
      <c r="AX1500" s="13" t="s">
        <v>73</v>
      </c>
      <c r="AY1500" s="249" t="s">
        <v>147</v>
      </c>
    </row>
    <row r="1501" s="15" customFormat="1">
      <c r="A1501" s="15"/>
      <c r="B1501" s="260"/>
      <c r="C1501" s="261"/>
      <c r="D1501" s="234" t="s">
        <v>155</v>
      </c>
      <c r="E1501" s="262" t="s">
        <v>1</v>
      </c>
      <c r="F1501" s="263" t="s">
        <v>163</v>
      </c>
      <c r="G1501" s="261"/>
      <c r="H1501" s="264">
        <v>8.9700000000000006</v>
      </c>
      <c r="I1501" s="265"/>
      <c r="J1501" s="261"/>
      <c r="K1501" s="261"/>
      <c r="L1501" s="266"/>
      <c r="M1501" s="267"/>
      <c r="N1501" s="268"/>
      <c r="O1501" s="268"/>
      <c r="P1501" s="268"/>
      <c r="Q1501" s="268"/>
      <c r="R1501" s="268"/>
      <c r="S1501" s="268"/>
      <c r="T1501" s="269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70" t="s">
        <v>155</v>
      </c>
      <c r="AU1501" s="270" t="s">
        <v>83</v>
      </c>
      <c r="AV1501" s="15" t="s">
        <v>153</v>
      </c>
      <c r="AW1501" s="15" t="s">
        <v>30</v>
      </c>
      <c r="AX1501" s="15" t="s">
        <v>81</v>
      </c>
      <c r="AY1501" s="270" t="s">
        <v>147</v>
      </c>
    </row>
    <row r="1502" s="2" customFormat="1" ht="24.15" customHeight="1">
      <c r="A1502" s="38"/>
      <c r="B1502" s="39"/>
      <c r="C1502" s="220" t="s">
        <v>1947</v>
      </c>
      <c r="D1502" s="220" t="s">
        <v>149</v>
      </c>
      <c r="E1502" s="221" t="s">
        <v>1948</v>
      </c>
      <c r="F1502" s="222" t="s">
        <v>1949</v>
      </c>
      <c r="G1502" s="223" t="s">
        <v>236</v>
      </c>
      <c r="H1502" s="224">
        <v>2.3199999999999998</v>
      </c>
      <c r="I1502" s="225"/>
      <c r="J1502" s="226">
        <f>ROUND(I1502*H1502,2)</f>
        <v>0</v>
      </c>
      <c r="K1502" s="227"/>
      <c r="L1502" s="44"/>
      <c r="M1502" s="228" t="s">
        <v>1</v>
      </c>
      <c r="N1502" s="229" t="s">
        <v>40</v>
      </c>
      <c r="O1502" s="92"/>
      <c r="P1502" s="230">
        <f>O1502*H1502</f>
        <v>0</v>
      </c>
      <c r="Q1502" s="230">
        <v>0</v>
      </c>
      <c r="R1502" s="230">
        <f>Q1502*H1502</f>
        <v>0</v>
      </c>
      <c r="S1502" s="230">
        <v>0</v>
      </c>
      <c r="T1502" s="231">
        <f>S1502*H1502</f>
        <v>0</v>
      </c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R1502" s="232" t="s">
        <v>198</v>
      </c>
      <c r="AT1502" s="232" t="s">
        <v>149</v>
      </c>
      <c r="AU1502" s="232" t="s">
        <v>83</v>
      </c>
      <c r="AY1502" s="17" t="s">
        <v>147</v>
      </c>
      <c r="BE1502" s="233">
        <f>IF(N1502="základní",J1502,0)</f>
        <v>0</v>
      </c>
      <c r="BF1502" s="233">
        <f>IF(N1502="snížená",J1502,0)</f>
        <v>0</v>
      </c>
      <c r="BG1502" s="233">
        <f>IF(N1502="zákl. přenesená",J1502,0)</f>
        <v>0</v>
      </c>
      <c r="BH1502" s="233">
        <f>IF(N1502="sníž. přenesená",J1502,0)</f>
        <v>0</v>
      </c>
      <c r="BI1502" s="233">
        <f>IF(N1502="nulová",J1502,0)</f>
        <v>0</v>
      </c>
      <c r="BJ1502" s="17" t="s">
        <v>153</v>
      </c>
      <c r="BK1502" s="233">
        <f>ROUND(I1502*H1502,2)</f>
        <v>0</v>
      </c>
      <c r="BL1502" s="17" t="s">
        <v>198</v>
      </c>
      <c r="BM1502" s="232" t="s">
        <v>1950</v>
      </c>
    </row>
    <row r="1503" s="2" customFormat="1">
      <c r="A1503" s="38"/>
      <c r="B1503" s="39"/>
      <c r="C1503" s="40"/>
      <c r="D1503" s="234" t="s">
        <v>154</v>
      </c>
      <c r="E1503" s="40"/>
      <c r="F1503" s="235" t="s">
        <v>1951</v>
      </c>
      <c r="G1503" s="40"/>
      <c r="H1503" s="40"/>
      <c r="I1503" s="236"/>
      <c r="J1503" s="40"/>
      <c r="K1503" s="40"/>
      <c r="L1503" s="44"/>
      <c r="M1503" s="237"/>
      <c r="N1503" s="238"/>
      <c r="O1503" s="92"/>
      <c r="P1503" s="92"/>
      <c r="Q1503" s="92"/>
      <c r="R1503" s="92"/>
      <c r="S1503" s="92"/>
      <c r="T1503" s="93"/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T1503" s="17" t="s">
        <v>154</v>
      </c>
      <c r="AU1503" s="17" t="s">
        <v>83</v>
      </c>
    </row>
    <row r="1504" s="12" customFormat="1" ht="22.8" customHeight="1">
      <c r="A1504" s="12"/>
      <c r="B1504" s="204"/>
      <c r="C1504" s="205"/>
      <c r="D1504" s="206" t="s">
        <v>72</v>
      </c>
      <c r="E1504" s="218" t="s">
        <v>1763</v>
      </c>
      <c r="F1504" s="218" t="s">
        <v>1952</v>
      </c>
      <c r="G1504" s="205"/>
      <c r="H1504" s="205"/>
      <c r="I1504" s="208"/>
      <c r="J1504" s="219">
        <f>BK1504</f>
        <v>0</v>
      </c>
      <c r="K1504" s="205"/>
      <c r="L1504" s="210"/>
      <c r="M1504" s="211"/>
      <c r="N1504" s="212"/>
      <c r="O1504" s="212"/>
      <c r="P1504" s="213">
        <f>SUM(P1505:P1512)</f>
        <v>0</v>
      </c>
      <c r="Q1504" s="212"/>
      <c r="R1504" s="213">
        <f>SUM(R1505:R1512)</f>
        <v>0</v>
      </c>
      <c r="S1504" s="212"/>
      <c r="T1504" s="214">
        <f>SUM(T1505:T1512)</f>
        <v>0.172122</v>
      </c>
      <c r="U1504" s="12"/>
      <c r="V1504" s="12"/>
      <c r="W1504" s="12"/>
      <c r="X1504" s="12"/>
      <c r="Y1504" s="12"/>
      <c r="Z1504" s="12"/>
      <c r="AA1504" s="12"/>
      <c r="AB1504" s="12"/>
      <c r="AC1504" s="12"/>
      <c r="AD1504" s="12"/>
      <c r="AE1504" s="12"/>
      <c r="AR1504" s="215" t="s">
        <v>83</v>
      </c>
      <c r="AT1504" s="216" t="s">
        <v>72</v>
      </c>
      <c r="AU1504" s="216" t="s">
        <v>81</v>
      </c>
      <c r="AY1504" s="215" t="s">
        <v>147</v>
      </c>
      <c r="BK1504" s="217">
        <f>SUM(BK1505:BK1512)</f>
        <v>0</v>
      </c>
    </row>
    <row r="1505" s="2" customFormat="1" ht="24.15" customHeight="1">
      <c r="A1505" s="38"/>
      <c r="B1505" s="39"/>
      <c r="C1505" s="220" t="s">
        <v>1078</v>
      </c>
      <c r="D1505" s="220" t="s">
        <v>149</v>
      </c>
      <c r="E1505" s="221" t="s">
        <v>1953</v>
      </c>
      <c r="F1505" s="222" t="s">
        <v>1954</v>
      </c>
      <c r="G1505" s="223" t="s">
        <v>223</v>
      </c>
      <c r="H1505" s="224">
        <v>52.329999999999998</v>
      </c>
      <c r="I1505" s="225"/>
      <c r="J1505" s="226">
        <f>ROUND(I1505*H1505,2)</f>
        <v>0</v>
      </c>
      <c r="K1505" s="227"/>
      <c r="L1505" s="44"/>
      <c r="M1505" s="228" t="s">
        <v>1</v>
      </c>
      <c r="N1505" s="229" t="s">
        <v>40</v>
      </c>
      <c r="O1505" s="92"/>
      <c r="P1505" s="230">
        <f>O1505*H1505</f>
        <v>0</v>
      </c>
      <c r="Q1505" s="230">
        <v>0</v>
      </c>
      <c r="R1505" s="230">
        <f>Q1505*H1505</f>
        <v>0</v>
      </c>
      <c r="S1505" s="230">
        <v>0.0030000000000000001</v>
      </c>
      <c r="T1505" s="231">
        <f>S1505*H1505</f>
        <v>0.15698999999999999</v>
      </c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R1505" s="232" t="s">
        <v>198</v>
      </c>
      <c r="AT1505" s="232" t="s">
        <v>149</v>
      </c>
      <c r="AU1505" s="232" t="s">
        <v>83</v>
      </c>
      <c r="AY1505" s="17" t="s">
        <v>147</v>
      </c>
      <c r="BE1505" s="233">
        <f>IF(N1505="základní",J1505,0)</f>
        <v>0</v>
      </c>
      <c r="BF1505" s="233">
        <f>IF(N1505="snížená",J1505,0)</f>
        <v>0</v>
      </c>
      <c r="BG1505" s="233">
        <f>IF(N1505="zákl. přenesená",J1505,0)</f>
        <v>0</v>
      </c>
      <c r="BH1505" s="233">
        <f>IF(N1505="sníž. přenesená",J1505,0)</f>
        <v>0</v>
      </c>
      <c r="BI1505" s="233">
        <f>IF(N1505="nulová",J1505,0)</f>
        <v>0</v>
      </c>
      <c r="BJ1505" s="17" t="s">
        <v>153</v>
      </c>
      <c r="BK1505" s="233">
        <f>ROUND(I1505*H1505,2)</f>
        <v>0</v>
      </c>
      <c r="BL1505" s="17" t="s">
        <v>198</v>
      </c>
      <c r="BM1505" s="232" t="s">
        <v>1955</v>
      </c>
    </row>
    <row r="1506" s="2" customFormat="1">
      <c r="A1506" s="38"/>
      <c r="B1506" s="39"/>
      <c r="C1506" s="40"/>
      <c r="D1506" s="234" t="s">
        <v>154</v>
      </c>
      <c r="E1506" s="40"/>
      <c r="F1506" s="235" t="s">
        <v>1954</v>
      </c>
      <c r="G1506" s="40"/>
      <c r="H1506" s="40"/>
      <c r="I1506" s="236"/>
      <c r="J1506" s="40"/>
      <c r="K1506" s="40"/>
      <c r="L1506" s="44"/>
      <c r="M1506" s="237"/>
      <c r="N1506" s="238"/>
      <c r="O1506" s="92"/>
      <c r="P1506" s="92"/>
      <c r="Q1506" s="92"/>
      <c r="R1506" s="92"/>
      <c r="S1506" s="92"/>
      <c r="T1506" s="93"/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T1506" s="17" t="s">
        <v>154</v>
      </c>
      <c r="AU1506" s="17" t="s">
        <v>83</v>
      </c>
    </row>
    <row r="1507" s="13" customFormat="1">
      <c r="A1507" s="13"/>
      <c r="B1507" s="239"/>
      <c r="C1507" s="240"/>
      <c r="D1507" s="234" t="s">
        <v>155</v>
      </c>
      <c r="E1507" s="241" t="s">
        <v>1</v>
      </c>
      <c r="F1507" s="242" t="s">
        <v>1956</v>
      </c>
      <c r="G1507" s="240"/>
      <c r="H1507" s="243">
        <v>52.329999999999998</v>
      </c>
      <c r="I1507" s="244"/>
      <c r="J1507" s="240"/>
      <c r="K1507" s="240"/>
      <c r="L1507" s="245"/>
      <c r="M1507" s="246"/>
      <c r="N1507" s="247"/>
      <c r="O1507" s="247"/>
      <c r="P1507" s="247"/>
      <c r="Q1507" s="247"/>
      <c r="R1507" s="247"/>
      <c r="S1507" s="247"/>
      <c r="T1507" s="24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9" t="s">
        <v>155</v>
      </c>
      <c r="AU1507" s="249" t="s">
        <v>83</v>
      </c>
      <c r="AV1507" s="13" t="s">
        <v>83</v>
      </c>
      <c r="AW1507" s="13" t="s">
        <v>30</v>
      </c>
      <c r="AX1507" s="13" t="s">
        <v>73</v>
      </c>
      <c r="AY1507" s="249" t="s">
        <v>147</v>
      </c>
    </row>
    <row r="1508" s="15" customFormat="1">
      <c r="A1508" s="15"/>
      <c r="B1508" s="260"/>
      <c r="C1508" s="261"/>
      <c r="D1508" s="234" t="s">
        <v>155</v>
      </c>
      <c r="E1508" s="262" t="s">
        <v>1</v>
      </c>
      <c r="F1508" s="263" t="s">
        <v>163</v>
      </c>
      <c r="G1508" s="261"/>
      <c r="H1508" s="264">
        <v>52.329999999999998</v>
      </c>
      <c r="I1508" s="265"/>
      <c r="J1508" s="261"/>
      <c r="K1508" s="261"/>
      <c r="L1508" s="266"/>
      <c r="M1508" s="267"/>
      <c r="N1508" s="268"/>
      <c r="O1508" s="268"/>
      <c r="P1508" s="268"/>
      <c r="Q1508" s="268"/>
      <c r="R1508" s="268"/>
      <c r="S1508" s="268"/>
      <c r="T1508" s="269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70" t="s">
        <v>155</v>
      </c>
      <c r="AU1508" s="270" t="s">
        <v>83</v>
      </c>
      <c r="AV1508" s="15" t="s">
        <v>153</v>
      </c>
      <c r="AW1508" s="15" t="s">
        <v>30</v>
      </c>
      <c r="AX1508" s="15" t="s">
        <v>81</v>
      </c>
      <c r="AY1508" s="270" t="s">
        <v>147</v>
      </c>
    </row>
    <row r="1509" s="2" customFormat="1" ht="21.75" customHeight="1">
      <c r="A1509" s="38"/>
      <c r="B1509" s="39"/>
      <c r="C1509" s="220" t="s">
        <v>1957</v>
      </c>
      <c r="D1509" s="220" t="s">
        <v>149</v>
      </c>
      <c r="E1509" s="221" t="s">
        <v>1958</v>
      </c>
      <c r="F1509" s="222" t="s">
        <v>1959</v>
      </c>
      <c r="G1509" s="223" t="s">
        <v>152</v>
      </c>
      <c r="H1509" s="224">
        <v>50.439999999999998</v>
      </c>
      <c r="I1509" s="225"/>
      <c r="J1509" s="226">
        <f>ROUND(I1509*H1509,2)</f>
        <v>0</v>
      </c>
      <c r="K1509" s="227"/>
      <c r="L1509" s="44"/>
      <c r="M1509" s="228" t="s">
        <v>1</v>
      </c>
      <c r="N1509" s="229" t="s">
        <v>40</v>
      </c>
      <c r="O1509" s="92"/>
      <c r="P1509" s="230">
        <f>O1509*H1509</f>
        <v>0</v>
      </c>
      <c r="Q1509" s="230">
        <v>0</v>
      </c>
      <c r="R1509" s="230">
        <f>Q1509*H1509</f>
        <v>0</v>
      </c>
      <c r="S1509" s="230">
        <v>0.00029999999999999997</v>
      </c>
      <c r="T1509" s="231">
        <f>S1509*H1509</f>
        <v>0.015131999999999998</v>
      </c>
      <c r="U1509" s="38"/>
      <c r="V1509" s="38"/>
      <c r="W1509" s="38"/>
      <c r="X1509" s="38"/>
      <c r="Y1509" s="38"/>
      <c r="Z1509" s="38"/>
      <c r="AA1509" s="38"/>
      <c r="AB1509" s="38"/>
      <c r="AC1509" s="38"/>
      <c r="AD1509" s="38"/>
      <c r="AE1509" s="38"/>
      <c r="AR1509" s="232" t="s">
        <v>198</v>
      </c>
      <c r="AT1509" s="232" t="s">
        <v>149</v>
      </c>
      <c r="AU1509" s="232" t="s">
        <v>83</v>
      </c>
      <c r="AY1509" s="17" t="s">
        <v>147</v>
      </c>
      <c r="BE1509" s="233">
        <f>IF(N1509="základní",J1509,0)</f>
        <v>0</v>
      </c>
      <c r="BF1509" s="233">
        <f>IF(N1509="snížená",J1509,0)</f>
        <v>0</v>
      </c>
      <c r="BG1509" s="233">
        <f>IF(N1509="zákl. přenesená",J1509,0)</f>
        <v>0</v>
      </c>
      <c r="BH1509" s="233">
        <f>IF(N1509="sníž. přenesená",J1509,0)</f>
        <v>0</v>
      </c>
      <c r="BI1509" s="233">
        <f>IF(N1509="nulová",J1509,0)</f>
        <v>0</v>
      </c>
      <c r="BJ1509" s="17" t="s">
        <v>153</v>
      </c>
      <c r="BK1509" s="233">
        <f>ROUND(I1509*H1509,2)</f>
        <v>0</v>
      </c>
      <c r="BL1509" s="17" t="s">
        <v>198</v>
      </c>
      <c r="BM1509" s="232" t="s">
        <v>1960</v>
      </c>
    </row>
    <row r="1510" s="2" customFormat="1">
      <c r="A1510" s="38"/>
      <c r="B1510" s="39"/>
      <c r="C1510" s="40"/>
      <c r="D1510" s="234" t="s">
        <v>154</v>
      </c>
      <c r="E1510" s="40"/>
      <c r="F1510" s="235" t="s">
        <v>1959</v>
      </c>
      <c r="G1510" s="40"/>
      <c r="H1510" s="40"/>
      <c r="I1510" s="236"/>
      <c r="J1510" s="40"/>
      <c r="K1510" s="40"/>
      <c r="L1510" s="44"/>
      <c r="M1510" s="237"/>
      <c r="N1510" s="238"/>
      <c r="O1510" s="92"/>
      <c r="P1510" s="92"/>
      <c r="Q1510" s="92"/>
      <c r="R1510" s="92"/>
      <c r="S1510" s="92"/>
      <c r="T1510" s="93"/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T1510" s="17" t="s">
        <v>154</v>
      </c>
      <c r="AU1510" s="17" t="s">
        <v>83</v>
      </c>
    </row>
    <row r="1511" s="13" customFormat="1">
      <c r="A1511" s="13"/>
      <c r="B1511" s="239"/>
      <c r="C1511" s="240"/>
      <c r="D1511" s="234" t="s">
        <v>155</v>
      </c>
      <c r="E1511" s="241" t="s">
        <v>1</v>
      </c>
      <c r="F1511" s="242" t="s">
        <v>1961</v>
      </c>
      <c r="G1511" s="240"/>
      <c r="H1511" s="243">
        <v>50.439999999999998</v>
      </c>
      <c r="I1511" s="244"/>
      <c r="J1511" s="240"/>
      <c r="K1511" s="240"/>
      <c r="L1511" s="245"/>
      <c r="M1511" s="246"/>
      <c r="N1511" s="247"/>
      <c r="O1511" s="247"/>
      <c r="P1511" s="247"/>
      <c r="Q1511" s="247"/>
      <c r="R1511" s="247"/>
      <c r="S1511" s="247"/>
      <c r="T1511" s="24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49" t="s">
        <v>155</v>
      </c>
      <c r="AU1511" s="249" t="s">
        <v>83</v>
      </c>
      <c r="AV1511" s="13" t="s">
        <v>83</v>
      </c>
      <c r="AW1511" s="13" t="s">
        <v>30</v>
      </c>
      <c r="AX1511" s="13" t="s">
        <v>73</v>
      </c>
      <c r="AY1511" s="249" t="s">
        <v>147</v>
      </c>
    </row>
    <row r="1512" s="15" customFormat="1">
      <c r="A1512" s="15"/>
      <c r="B1512" s="260"/>
      <c r="C1512" s="261"/>
      <c r="D1512" s="234" t="s">
        <v>155</v>
      </c>
      <c r="E1512" s="262" t="s">
        <v>1</v>
      </c>
      <c r="F1512" s="263" t="s">
        <v>163</v>
      </c>
      <c r="G1512" s="261"/>
      <c r="H1512" s="264">
        <v>50.439999999999998</v>
      </c>
      <c r="I1512" s="265"/>
      <c r="J1512" s="261"/>
      <c r="K1512" s="261"/>
      <c r="L1512" s="266"/>
      <c r="M1512" s="267"/>
      <c r="N1512" s="268"/>
      <c r="O1512" s="268"/>
      <c r="P1512" s="268"/>
      <c r="Q1512" s="268"/>
      <c r="R1512" s="268"/>
      <c r="S1512" s="268"/>
      <c r="T1512" s="269"/>
      <c r="U1512" s="15"/>
      <c r="V1512" s="15"/>
      <c r="W1512" s="15"/>
      <c r="X1512" s="15"/>
      <c r="Y1512" s="15"/>
      <c r="Z1512" s="15"/>
      <c r="AA1512" s="15"/>
      <c r="AB1512" s="15"/>
      <c r="AC1512" s="15"/>
      <c r="AD1512" s="15"/>
      <c r="AE1512" s="15"/>
      <c r="AT1512" s="270" t="s">
        <v>155</v>
      </c>
      <c r="AU1512" s="270" t="s">
        <v>83</v>
      </c>
      <c r="AV1512" s="15" t="s">
        <v>153</v>
      </c>
      <c r="AW1512" s="15" t="s">
        <v>30</v>
      </c>
      <c r="AX1512" s="15" t="s">
        <v>81</v>
      </c>
      <c r="AY1512" s="270" t="s">
        <v>147</v>
      </c>
    </row>
    <row r="1513" s="12" customFormat="1" ht="22.8" customHeight="1">
      <c r="A1513" s="12"/>
      <c r="B1513" s="204"/>
      <c r="C1513" s="205"/>
      <c r="D1513" s="206" t="s">
        <v>72</v>
      </c>
      <c r="E1513" s="218" t="s">
        <v>1962</v>
      </c>
      <c r="F1513" s="218" t="s">
        <v>1963</v>
      </c>
      <c r="G1513" s="205"/>
      <c r="H1513" s="205"/>
      <c r="I1513" s="208"/>
      <c r="J1513" s="219">
        <f>BK1513</f>
        <v>0</v>
      </c>
      <c r="K1513" s="205"/>
      <c r="L1513" s="210"/>
      <c r="M1513" s="211"/>
      <c r="N1513" s="212"/>
      <c r="O1513" s="212"/>
      <c r="P1513" s="213">
        <f>SUM(P1514:P1539)</f>
        <v>0</v>
      </c>
      <c r="Q1513" s="212"/>
      <c r="R1513" s="213">
        <f>SUM(R1514:R1539)</f>
        <v>1.2936419000000001</v>
      </c>
      <c r="S1513" s="212"/>
      <c r="T1513" s="214">
        <f>SUM(T1514:T1539)</f>
        <v>0</v>
      </c>
      <c r="U1513" s="12"/>
      <c r="V1513" s="12"/>
      <c r="W1513" s="12"/>
      <c r="X1513" s="12"/>
      <c r="Y1513" s="12"/>
      <c r="Z1513" s="12"/>
      <c r="AA1513" s="12"/>
      <c r="AB1513" s="12"/>
      <c r="AC1513" s="12"/>
      <c r="AD1513" s="12"/>
      <c r="AE1513" s="12"/>
      <c r="AR1513" s="215" t="s">
        <v>83</v>
      </c>
      <c r="AT1513" s="216" t="s">
        <v>72</v>
      </c>
      <c r="AU1513" s="216" t="s">
        <v>81</v>
      </c>
      <c r="AY1513" s="215" t="s">
        <v>147</v>
      </c>
      <c r="BK1513" s="217">
        <f>SUM(BK1514:BK1539)</f>
        <v>0</v>
      </c>
    </row>
    <row r="1514" s="2" customFormat="1" ht="16.5" customHeight="1">
      <c r="A1514" s="38"/>
      <c r="B1514" s="39"/>
      <c r="C1514" s="220" t="s">
        <v>1081</v>
      </c>
      <c r="D1514" s="220" t="s">
        <v>149</v>
      </c>
      <c r="E1514" s="221" t="s">
        <v>1964</v>
      </c>
      <c r="F1514" s="222" t="s">
        <v>1965</v>
      </c>
      <c r="G1514" s="223" t="s">
        <v>223</v>
      </c>
      <c r="H1514" s="224">
        <v>39.283000000000001</v>
      </c>
      <c r="I1514" s="225"/>
      <c r="J1514" s="226">
        <f>ROUND(I1514*H1514,2)</f>
        <v>0</v>
      </c>
      <c r="K1514" s="227"/>
      <c r="L1514" s="44"/>
      <c r="M1514" s="228" t="s">
        <v>1</v>
      </c>
      <c r="N1514" s="229" t="s">
        <v>40</v>
      </c>
      <c r="O1514" s="92"/>
      <c r="P1514" s="230">
        <f>O1514*H1514</f>
        <v>0</v>
      </c>
      <c r="Q1514" s="230">
        <v>0.00029999999999999997</v>
      </c>
      <c r="R1514" s="230">
        <f>Q1514*H1514</f>
        <v>0.011784899999999999</v>
      </c>
      <c r="S1514" s="230">
        <v>0</v>
      </c>
      <c r="T1514" s="231">
        <f>S1514*H1514</f>
        <v>0</v>
      </c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R1514" s="232" t="s">
        <v>198</v>
      </c>
      <c r="AT1514" s="232" t="s">
        <v>149</v>
      </c>
      <c r="AU1514" s="232" t="s">
        <v>83</v>
      </c>
      <c r="AY1514" s="17" t="s">
        <v>147</v>
      </c>
      <c r="BE1514" s="233">
        <f>IF(N1514="základní",J1514,0)</f>
        <v>0</v>
      </c>
      <c r="BF1514" s="233">
        <f>IF(N1514="snížená",J1514,0)</f>
        <v>0</v>
      </c>
      <c r="BG1514" s="233">
        <f>IF(N1514="zákl. přenesená",J1514,0)</f>
        <v>0</v>
      </c>
      <c r="BH1514" s="233">
        <f>IF(N1514="sníž. přenesená",J1514,0)</f>
        <v>0</v>
      </c>
      <c r="BI1514" s="233">
        <f>IF(N1514="nulová",J1514,0)</f>
        <v>0</v>
      </c>
      <c r="BJ1514" s="17" t="s">
        <v>153</v>
      </c>
      <c r="BK1514" s="233">
        <f>ROUND(I1514*H1514,2)</f>
        <v>0</v>
      </c>
      <c r="BL1514" s="17" t="s">
        <v>198</v>
      </c>
      <c r="BM1514" s="232" t="s">
        <v>1966</v>
      </c>
    </row>
    <row r="1515" s="2" customFormat="1">
      <c r="A1515" s="38"/>
      <c r="B1515" s="39"/>
      <c r="C1515" s="40"/>
      <c r="D1515" s="234" t="s">
        <v>154</v>
      </c>
      <c r="E1515" s="40"/>
      <c r="F1515" s="235" t="s">
        <v>1965</v>
      </c>
      <c r="G1515" s="40"/>
      <c r="H1515" s="40"/>
      <c r="I1515" s="236"/>
      <c r="J1515" s="40"/>
      <c r="K1515" s="40"/>
      <c r="L1515" s="44"/>
      <c r="M1515" s="237"/>
      <c r="N1515" s="238"/>
      <c r="O1515" s="92"/>
      <c r="P1515" s="92"/>
      <c r="Q1515" s="92"/>
      <c r="R1515" s="92"/>
      <c r="S1515" s="92"/>
      <c r="T1515" s="93"/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T1515" s="17" t="s">
        <v>154</v>
      </c>
      <c r="AU1515" s="17" t="s">
        <v>83</v>
      </c>
    </row>
    <row r="1516" s="13" customFormat="1">
      <c r="A1516" s="13"/>
      <c r="B1516" s="239"/>
      <c r="C1516" s="240"/>
      <c r="D1516" s="234" t="s">
        <v>155</v>
      </c>
      <c r="E1516" s="241" t="s">
        <v>1</v>
      </c>
      <c r="F1516" s="242" t="s">
        <v>422</v>
      </c>
      <c r="G1516" s="240"/>
      <c r="H1516" s="243">
        <v>38</v>
      </c>
      <c r="I1516" s="244"/>
      <c r="J1516" s="240"/>
      <c r="K1516" s="240"/>
      <c r="L1516" s="245"/>
      <c r="M1516" s="246"/>
      <c r="N1516" s="247"/>
      <c r="O1516" s="247"/>
      <c r="P1516" s="247"/>
      <c r="Q1516" s="247"/>
      <c r="R1516" s="247"/>
      <c r="S1516" s="247"/>
      <c r="T1516" s="24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9" t="s">
        <v>155</v>
      </c>
      <c r="AU1516" s="249" t="s">
        <v>83</v>
      </c>
      <c r="AV1516" s="13" t="s">
        <v>83</v>
      </c>
      <c r="AW1516" s="13" t="s">
        <v>30</v>
      </c>
      <c r="AX1516" s="13" t="s">
        <v>73</v>
      </c>
      <c r="AY1516" s="249" t="s">
        <v>147</v>
      </c>
    </row>
    <row r="1517" s="13" customFormat="1">
      <c r="A1517" s="13"/>
      <c r="B1517" s="239"/>
      <c r="C1517" s="240"/>
      <c r="D1517" s="234" t="s">
        <v>155</v>
      </c>
      <c r="E1517" s="241" t="s">
        <v>1</v>
      </c>
      <c r="F1517" s="242" t="s">
        <v>423</v>
      </c>
      <c r="G1517" s="240"/>
      <c r="H1517" s="243">
        <v>9.5679999999999996</v>
      </c>
      <c r="I1517" s="244"/>
      <c r="J1517" s="240"/>
      <c r="K1517" s="240"/>
      <c r="L1517" s="245"/>
      <c r="M1517" s="246"/>
      <c r="N1517" s="247"/>
      <c r="O1517" s="247"/>
      <c r="P1517" s="247"/>
      <c r="Q1517" s="247"/>
      <c r="R1517" s="247"/>
      <c r="S1517" s="247"/>
      <c r="T1517" s="24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49" t="s">
        <v>155</v>
      </c>
      <c r="AU1517" s="249" t="s">
        <v>83</v>
      </c>
      <c r="AV1517" s="13" t="s">
        <v>83</v>
      </c>
      <c r="AW1517" s="13" t="s">
        <v>30</v>
      </c>
      <c r="AX1517" s="13" t="s">
        <v>73</v>
      </c>
      <c r="AY1517" s="249" t="s">
        <v>147</v>
      </c>
    </row>
    <row r="1518" s="14" customFormat="1">
      <c r="A1518" s="14"/>
      <c r="B1518" s="250"/>
      <c r="C1518" s="251"/>
      <c r="D1518" s="234" t="s">
        <v>155</v>
      </c>
      <c r="E1518" s="252" t="s">
        <v>1</v>
      </c>
      <c r="F1518" s="253" t="s">
        <v>310</v>
      </c>
      <c r="G1518" s="251"/>
      <c r="H1518" s="252" t="s">
        <v>1</v>
      </c>
      <c r="I1518" s="254"/>
      <c r="J1518" s="251"/>
      <c r="K1518" s="251"/>
      <c r="L1518" s="255"/>
      <c r="M1518" s="256"/>
      <c r="N1518" s="257"/>
      <c r="O1518" s="257"/>
      <c r="P1518" s="257"/>
      <c r="Q1518" s="257"/>
      <c r="R1518" s="257"/>
      <c r="S1518" s="257"/>
      <c r="T1518" s="258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9" t="s">
        <v>155</v>
      </c>
      <c r="AU1518" s="259" t="s">
        <v>83</v>
      </c>
      <c r="AV1518" s="14" t="s">
        <v>81</v>
      </c>
      <c r="AW1518" s="14" t="s">
        <v>30</v>
      </c>
      <c r="AX1518" s="14" t="s">
        <v>73</v>
      </c>
      <c r="AY1518" s="259" t="s">
        <v>147</v>
      </c>
    </row>
    <row r="1519" s="13" customFormat="1">
      <c r="A1519" s="13"/>
      <c r="B1519" s="239"/>
      <c r="C1519" s="240"/>
      <c r="D1519" s="234" t="s">
        <v>155</v>
      </c>
      <c r="E1519" s="241" t="s">
        <v>1</v>
      </c>
      <c r="F1519" s="242" t="s">
        <v>424</v>
      </c>
      <c r="G1519" s="240"/>
      <c r="H1519" s="243">
        <v>-8.2850000000000001</v>
      </c>
      <c r="I1519" s="244"/>
      <c r="J1519" s="240"/>
      <c r="K1519" s="240"/>
      <c r="L1519" s="245"/>
      <c r="M1519" s="246"/>
      <c r="N1519" s="247"/>
      <c r="O1519" s="247"/>
      <c r="P1519" s="247"/>
      <c r="Q1519" s="247"/>
      <c r="R1519" s="247"/>
      <c r="S1519" s="247"/>
      <c r="T1519" s="24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49" t="s">
        <v>155</v>
      </c>
      <c r="AU1519" s="249" t="s">
        <v>83</v>
      </c>
      <c r="AV1519" s="13" t="s">
        <v>83</v>
      </c>
      <c r="AW1519" s="13" t="s">
        <v>30</v>
      </c>
      <c r="AX1519" s="13" t="s">
        <v>73</v>
      </c>
      <c r="AY1519" s="249" t="s">
        <v>147</v>
      </c>
    </row>
    <row r="1520" s="15" customFormat="1">
      <c r="A1520" s="15"/>
      <c r="B1520" s="260"/>
      <c r="C1520" s="261"/>
      <c r="D1520" s="234" t="s">
        <v>155</v>
      </c>
      <c r="E1520" s="262" t="s">
        <v>1</v>
      </c>
      <c r="F1520" s="263" t="s">
        <v>163</v>
      </c>
      <c r="G1520" s="261"/>
      <c r="H1520" s="264">
        <v>39.283000000000001</v>
      </c>
      <c r="I1520" s="265"/>
      <c r="J1520" s="261"/>
      <c r="K1520" s="261"/>
      <c r="L1520" s="266"/>
      <c r="M1520" s="267"/>
      <c r="N1520" s="268"/>
      <c r="O1520" s="268"/>
      <c r="P1520" s="268"/>
      <c r="Q1520" s="268"/>
      <c r="R1520" s="268"/>
      <c r="S1520" s="268"/>
      <c r="T1520" s="269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15"/>
      <c r="AT1520" s="270" t="s">
        <v>155</v>
      </c>
      <c r="AU1520" s="270" t="s">
        <v>83</v>
      </c>
      <c r="AV1520" s="15" t="s">
        <v>153</v>
      </c>
      <c r="AW1520" s="15" t="s">
        <v>30</v>
      </c>
      <c r="AX1520" s="15" t="s">
        <v>81</v>
      </c>
      <c r="AY1520" s="270" t="s">
        <v>147</v>
      </c>
    </row>
    <row r="1521" s="2" customFormat="1" ht="37.8" customHeight="1">
      <c r="A1521" s="38"/>
      <c r="B1521" s="39"/>
      <c r="C1521" s="220" t="s">
        <v>1967</v>
      </c>
      <c r="D1521" s="220" t="s">
        <v>149</v>
      </c>
      <c r="E1521" s="221" t="s">
        <v>1968</v>
      </c>
      <c r="F1521" s="222" t="s">
        <v>1969</v>
      </c>
      <c r="G1521" s="223" t="s">
        <v>223</v>
      </c>
      <c r="H1521" s="224">
        <v>39.283000000000001</v>
      </c>
      <c r="I1521" s="225"/>
      <c r="J1521" s="226">
        <f>ROUND(I1521*H1521,2)</f>
        <v>0</v>
      </c>
      <c r="K1521" s="227"/>
      <c r="L1521" s="44"/>
      <c r="M1521" s="228" t="s">
        <v>1</v>
      </c>
      <c r="N1521" s="229" t="s">
        <v>40</v>
      </c>
      <c r="O1521" s="92"/>
      <c r="P1521" s="230">
        <f>O1521*H1521</f>
        <v>0</v>
      </c>
      <c r="Q1521" s="230">
        <v>0.0089999999999999993</v>
      </c>
      <c r="R1521" s="230">
        <f>Q1521*H1521</f>
        <v>0.353547</v>
      </c>
      <c r="S1521" s="230">
        <v>0</v>
      </c>
      <c r="T1521" s="231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232" t="s">
        <v>198</v>
      </c>
      <c r="AT1521" s="232" t="s">
        <v>149</v>
      </c>
      <c r="AU1521" s="232" t="s">
        <v>83</v>
      </c>
      <c r="AY1521" s="17" t="s">
        <v>147</v>
      </c>
      <c r="BE1521" s="233">
        <f>IF(N1521="základní",J1521,0)</f>
        <v>0</v>
      </c>
      <c r="BF1521" s="233">
        <f>IF(N1521="snížená",J1521,0)</f>
        <v>0</v>
      </c>
      <c r="BG1521" s="233">
        <f>IF(N1521="zákl. přenesená",J1521,0)</f>
        <v>0</v>
      </c>
      <c r="BH1521" s="233">
        <f>IF(N1521="sníž. přenesená",J1521,0)</f>
        <v>0</v>
      </c>
      <c r="BI1521" s="233">
        <f>IF(N1521="nulová",J1521,0)</f>
        <v>0</v>
      </c>
      <c r="BJ1521" s="17" t="s">
        <v>153</v>
      </c>
      <c r="BK1521" s="233">
        <f>ROUND(I1521*H1521,2)</f>
        <v>0</v>
      </c>
      <c r="BL1521" s="17" t="s">
        <v>198</v>
      </c>
      <c r="BM1521" s="232" t="s">
        <v>1970</v>
      </c>
    </row>
    <row r="1522" s="2" customFormat="1">
      <c r="A1522" s="38"/>
      <c r="B1522" s="39"/>
      <c r="C1522" s="40"/>
      <c r="D1522" s="234" t="s">
        <v>154</v>
      </c>
      <c r="E1522" s="40"/>
      <c r="F1522" s="235" t="s">
        <v>1969</v>
      </c>
      <c r="G1522" s="40"/>
      <c r="H1522" s="40"/>
      <c r="I1522" s="236"/>
      <c r="J1522" s="40"/>
      <c r="K1522" s="40"/>
      <c r="L1522" s="44"/>
      <c r="M1522" s="237"/>
      <c r="N1522" s="238"/>
      <c r="O1522" s="92"/>
      <c r="P1522" s="92"/>
      <c r="Q1522" s="92"/>
      <c r="R1522" s="92"/>
      <c r="S1522" s="92"/>
      <c r="T1522" s="93"/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T1522" s="17" t="s">
        <v>154</v>
      </c>
      <c r="AU1522" s="17" t="s">
        <v>83</v>
      </c>
    </row>
    <row r="1523" s="2" customFormat="1" ht="24.15" customHeight="1">
      <c r="A1523" s="38"/>
      <c r="B1523" s="39"/>
      <c r="C1523" s="271" t="s">
        <v>1085</v>
      </c>
      <c r="D1523" s="271" t="s">
        <v>253</v>
      </c>
      <c r="E1523" s="272" t="s">
        <v>1971</v>
      </c>
      <c r="F1523" s="273" t="s">
        <v>1972</v>
      </c>
      <c r="G1523" s="274" t="s">
        <v>223</v>
      </c>
      <c r="H1523" s="275">
        <v>45.174999999999997</v>
      </c>
      <c r="I1523" s="276"/>
      <c r="J1523" s="277">
        <f>ROUND(I1523*H1523,2)</f>
        <v>0</v>
      </c>
      <c r="K1523" s="278"/>
      <c r="L1523" s="279"/>
      <c r="M1523" s="280" t="s">
        <v>1</v>
      </c>
      <c r="N1523" s="281" t="s">
        <v>40</v>
      </c>
      <c r="O1523" s="92"/>
      <c r="P1523" s="230">
        <f>O1523*H1523</f>
        <v>0</v>
      </c>
      <c r="Q1523" s="230">
        <v>0.02</v>
      </c>
      <c r="R1523" s="230">
        <f>Q1523*H1523</f>
        <v>0.90349999999999997</v>
      </c>
      <c r="S1523" s="230">
        <v>0</v>
      </c>
      <c r="T1523" s="231">
        <f>S1523*H1523</f>
        <v>0</v>
      </c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  <c r="AE1523" s="38"/>
      <c r="AR1523" s="232" t="s">
        <v>241</v>
      </c>
      <c r="AT1523" s="232" t="s">
        <v>253</v>
      </c>
      <c r="AU1523" s="232" t="s">
        <v>83</v>
      </c>
      <c r="AY1523" s="17" t="s">
        <v>147</v>
      </c>
      <c r="BE1523" s="233">
        <f>IF(N1523="základní",J1523,0)</f>
        <v>0</v>
      </c>
      <c r="BF1523" s="233">
        <f>IF(N1523="snížená",J1523,0)</f>
        <v>0</v>
      </c>
      <c r="BG1523" s="233">
        <f>IF(N1523="zákl. přenesená",J1523,0)</f>
        <v>0</v>
      </c>
      <c r="BH1523" s="233">
        <f>IF(N1523="sníž. přenesená",J1523,0)</f>
        <v>0</v>
      </c>
      <c r="BI1523" s="233">
        <f>IF(N1523="nulová",J1523,0)</f>
        <v>0</v>
      </c>
      <c r="BJ1523" s="17" t="s">
        <v>153</v>
      </c>
      <c r="BK1523" s="233">
        <f>ROUND(I1523*H1523,2)</f>
        <v>0</v>
      </c>
      <c r="BL1523" s="17" t="s">
        <v>198</v>
      </c>
      <c r="BM1523" s="232" t="s">
        <v>1973</v>
      </c>
    </row>
    <row r="1524" s="2" customFormat="1">
      <c r="A1524" s="38"/>
      <c r="B1524" s="39"/>
      <c r="C1524" s="40"/>
      <c r="D1524" s="234" t="s">
        <v>154</v>
      </c>
      <c r="E1524" s="40"/>
      <c r="F1524" s="235" t="s">
        <v>1972</v>
      </c>
      <c r="G1524" s="40"/>
      <c r="H1524" s="40"/>
      <c r="I1524" s="236"/>
      <c r="J1524" s="40"/>
      <c r="K1524" s="40"/>
      <c r="L1524" s="44"/>
      <c r="M1524" s="237"/>
      <c r="N1524" s="238"/>
      <c r="O1524" s="92"/>
      <c r="P1524" s="92"/>
      <c r="Q1524" s="92"/>
      <c r="R1524" s="92"/>
      <c r="S1524" s="92"/>
      <c r="T1524" s="93"/>
      <c r="U1524" s="38"/>
      <c r="V1524" s="38"/>
      <c r="W1524" s="38"/>
      <c r="X1524" s="38"/>
      <c r="Y1524" s="38"/>
      <c r="Z1524" s="38"/>
      <c r="AA1524" s="38"/>
      <c r="AB1524" s="38"/>
      <c r="AC1524" s="38"/>
      <c r="AD1524" s="38"/>
      <c r="AE1524" s="38"/>
      <c r="AT1524" s="17" t="s">
        <v>154</v>
      </c>
      <c r="AU1524" s="17" t="s">
        <v>83</v>
      </c>
    </row>
    <row r="1525" s="13" customFormat="1">
      <c r="A1525" s="13"/>
      <c r="B1525" s="239"/>
      <c r="C1525" s="240"/>
      <c r="D1525" s="234" t="s">
        <v>155</v>
      </c>
      <c r="E1525" s="241" t="s">
        <v>1</v>
      </c>
      <c r="F1525" s="242" t="s">
        <v>1974</v>
      </c>
      <c r="G1525" s="240"/>
      <c r="H1525" s="243">
        <v>45.174999999999997</v>
      </c>
      <c r="I1525" s="244"/>
      <c r="J1525" s="240"/>
      <c r="K1525" s="240"/>
      <c r="L1525" s="245"/>
      <c r="M1525" s="246"/>
      <c r="N1525" s="247"/>
      <c r="O1525" s="247"/>
      <c r="P1525" s="247"/>
      <c r="Q1525" s="247"/>
      <c r="R1525" s="247"/>
      <c r="S1525" s="247"/>
      <c r="T1525" s="24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9" t="s">
        <v>155</v>
      </c>
      <c r="AU1525" s="249" t="s">
        <v>83</v>
      </c>
      <c r="AV1525" s="13" t="s">
        <v>83</v>
      </c>
      <c r="AW1525" s="13" t="s">
        <v>30</v>
      </c>
      <c r="AX1525" s="13" t="s">
        <v>73</v>
      </c>
      <c r="AY1525" s="249" t="s">
        <v>147</v>
      </c>
    </row>
    <row r="1526" s="15" customFormat="1">
      <c r="A1526" s="15"/>
      <c r="B1526" s="260"/>
      <c r="C1526" s="261"/>
      <c r="D1526" s="234" t="s">
        <v>155</v>
      </c>
      <c r="E1526" s="262" t="s">
        <v>1</v>
      </c>
      <c r="F1526" s="263" t="s">
        <v>163</v>
      </c>
      <c r="G1526" s="261"/>
      <c r="H1526" s="264">
        <v>45.174999999999997</v>
      </c>
      <c r="I1526" s="265"/>
      <c r="J1526" s="261"/>
      <c r="K1526" s="261"/>
      <c r="L1526" s="266"/>
      <c r="M1526" s="267"/>
      <c r="N1526" s="268"/>
      <c r="O1526" s="268"/>
      <c r="P1526" s="268"/>
      <c r="Q1526" s="268"/>
      <c r="R1526" s="268"/>
      <c r="S1526" s="268"/>
      <c r="T1526" s="269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70" t="s">
        <v>155</v>
      </c>
      <c r="AU1526" s="270" t="s">
        <v>83</v>
      </c>
      <c r="AV1526" s="15" t="s">
        <v>153</v>
      </c>
      <c r="AW1526" s="15" t="s">
        <v>30</v>
      </c>
      <c r="AX1526" s="15" t="s">
        <v>81</v>
      </c>
      <c r="AY1526" s="270" t="s">
        <v>147</v>
      </c>
    </row>
    <row r="1527" s="2" customFormat="1" ht="24.15" customHeight="1">
      <c r="A1527" s="38"/>
      <c r="B1527" s="39"/>
      <c r="C1527" s="220" t="s">
        <v>1975</v>
      </c>
      <c r="D1527" s="220" t="s">
        <v>149</v>
      </c>
      <c r="E1527" s="221" t="s">
        <v>1976</v>
      </c>
      <c r="F1527" s="222" t="s">
        <v>1977</v>
      </c>
      <c r="G1527" s="223" t="s">
        <v>223</v>
      </c>
      <c r="H1527" s="224">
        <v>39.283000000000001</v>
      </c>
      <c r="I1527" s="225"/>
      <c r="J1527" s="226">
        <f>ROUND(I1527*H1527,2)</f>
        <v>0</v>
      </c>
      <c r="K1527" s="227"/>
      <c r="L1527" s="44"/>
      <c r="M1527" s="228" t="s">
        <v>1</v>
      </c>
      <c r="N1527" s="229" t="s">
        <v>40</v>
      </c>
      <c r="O1527" s="92"/>
      <c r="P1527" s="230">
        <f>O1527*H1527</f>
        <v>0</v>
      </c>
      <c r="Q1527" s="230">
        <v>0</v>
      </c>
      <c r="R1527" s="230">
        <f>Q1527*H1527</f>
        <v>0</v>
      </c>
      <c r="S1527" s="230">
        <v>0</v>
      </c>
      <c r="T1527" s="231">
        <f>S1527*H1527</f>
        <v>0</v>
      </c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R1527" s="232" t="s">
        <v>198</v>
      </c>
      <c r="AT1527" s="232" t="s">
        <v>149</v>
      </c>
      <c r="AU1527" s="232" t="s">
        <v>83</v>
      </c>
      <c r="AY1527" s="17" t="s">
        <v>147</v>
      </c>
      <c r="BE1527" s="233">
        <f>IF(N1527="základní",J1527,0)</f>
        <v>0</v>
      </c>
      <c r="BF1527" s="233">
        <f>IF(N1527="snížená",J1527,0)</f>
        <v>0</v>
      </c>
      <c r="BG1527" s="233">
        <f>IF(N1527="zákl. přenesená",J1527,0)</f>
        <v>0</v>
      </c>
      <c r="BH1527" s="233">
        <f>IF(N1527="sníž. přenesená",J1527,0)</f>
        <v>0</v>
      </c>
      <c r="BI1527" s="233">
        <f>IF(N1527="nulová",J1527,0)</f>
        <v>0</v>
      </c>
      <c r="BJ1527" s="17" t="s">
        <v>153</v>
      </c>
      <c r="BK1527" s="233">
        <f>ROUND(I1527*H1527,2)</f>
        <v>0</v>
      </c>
      <c r="BL1527" s="17" t="s">
        <v>198</v>
      </c>
      <c r="BM1527" s="232" t="s">
        <v>1978</v>
      </c>
    </row>
    <row r="1528" s="2" customFormat="1">
      <c r="A1528" s="38"/>
      <c r="B1528" s="39"/>
      <c r="C1528" s="40"/>
      <c r="D1528" s="234" t="s">
        <v>154</v>
      </c>
      <c r="E1528" s="40"/>
      <c r="F1528" s="235" t="s">
        <v>1977</v>
      </c>
      <c r="G1528" s="40"/>
      <c r="H1528" s="40"/>
      <c r="I1528" s="236"/>
      <c r="J1528" s="40"/>
      <c r="K1528" s="40"/>
      <c r="L1528" s="44"/>
      <c r="M1528" s="237"/>
      <c r="N1528" s="238"/>
      <c r="O1528" s="92"/>
      <c r="P1528" s="92"/>
      <c r="Q1528" s="92"/>
      <c r="R1528" s="92"/>
      <c r="S1528" s="92"/>
      <c r="T1528" s="93"/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T1528" s="17" t="s">
        <v>154</v>
      </c>
      <c r="AU1528" s="17" t="s">
        <v>83</v>
      </c>
    </row>
    <row r="1529" s="2" customFormat="1" ht="21.75" customHeight="1">
      <c r="A1529" s="38"/>
      <c r="B1529" s="39"/>
      <c r="C1529" s="220" t="s">
        <v>1089</v>
      </c>
      <c r="D1529" s="220" t="s">
        <v>149</v>
      </c>
      <c r="E1529" s="221" t="s">
        <v>1979</v>
      </c>
      <c r="F1529" s="222" t="s">
        <v>1980</v>
      </c>
      <c r="G1529" s="223" t="s">
        <v>152</v>
      </c>
      <c r="H1529" s="224">
        <v>22.399999999999999</v>
      </c>
      <c r="I1529" s="225"/>
      <c r="J1529" s="226">
        <f>ROUND(I1529*H1529,2)</f>
        <v>0</v>
      </c>
      <c r="K1529" s="227"/>
      <c r="L1529" s="44"/>
      <c r="M1529" s="228" t="s">
        <v>1</v>
      </c>
      <c r="N1529" s="229" t="s">
        <v>40</v>
      </c>
      <c r="O1529" s="92"/>
      <c r="P1529" s="230">
        <f>O1529*H1529</f>
        <v>0</v>
      </c>
      <c r="Q1529" s="230">
        <v>0.00055000000000000003</v>
      </c>
      <c r="R1529" s="230">
        <f>Q1529*H1529</f>
        <v>0.012319999999999999</v>
      </c>
      <c r="S1529" s="230">
        <v>0</v>
      </c>
      <c r="T1529" s="231">
        <f>S1529*H1529</f>
        <v>0</v>
      </c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R1529" s="232" t="s">
        <v>198</v>
      </c>
      <c r="AT1529" s="232" t="s">
        <v>149</v>
      </c>
      <c r="AU1529" s="232" t="s">
        <v>83</v>
      </c>
      <c r="AY1529" s="17" t="s">
        <v>147</v>
      </c>
      <c r="BE1529" s="233">
        <f>IF(N1529="základní",J1529,0)</f>
        <v>0</v>
      </c>
      <c r="BF1529" s="233">
        <f>IF(N1529="snížená",J1529,0)</f>
        <v>0</v>
      </c>
      <c r="BG1529" s="233">
        <f>IF(N1529="zákl. přenesená",J1529,0)</f>
        <v>0</v>
      </c>
      <c r="BH1529" s="233">
        <f>IF(N1529="sníž. přenesená",J1529,0)</f>
        <v>0</v>
      </c>
      <c r="BI1529" s="233">
        <f>IF(N1529="nulová",J1529,0)</f>
        <v>0</v>
      </c>
      <c r="BJ1529" s="17" t="s">
        <v>153</v>
      </c>
      <c r="BK1529" s="233">
        <f>ROUND(I1529*H1529,2)</f>
        <v>0</v>
      </c>
      <c r="BL1529" s="17" t="s">
        <v>198</v>
      </c>
      <c r="BM1529" s="232" t="s">
        <v>1981</v>
      </c>
    </row>
    <row r="1530" s="2" customFormat="1">
      <c r="A1530" s="38"/>
      <c r="B1530" s="39"/>
      <c r="C1530" s="40"/>
      <c r="D1530" s="234" t="s">
        <v>154</v>
      </c>
      <c r="E1530" s="40"/>
      <c r="F1530" s="235" t="s">
        <v>1980</v>
      </c>
      <c r="G1530" s="40"/>
      <c r="H1530" s="40"/>
      <c r="I1530" s="236"/>
      <c r="J1530" s="40"/>
      <c r="K1530" s="40"/>
      <c r="L1530" s="44"/>
      <c r="M1530" s="237"/>
      <c r="N1530" s="238"/>
      <c r="O1530" s="92"/>
      <c r="P1530" s="92"/>
      <c r="Q1530" s="92"/>
      <c r="R1530" s="92"/>
      <c r="S1530" s="92"/>
      <c r="T1530" s="93"/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  <c r="AE1530" s="38"/>
      <c r="AT1530" s="17" t="s">
        <v>154</v>
      </c>
      <c r="AU1530" s="17" t="s">
        <v>83</v>
      </c>
    </row>
    <row r="1531" s="13" customFormat="1">
      <c r="A1531" s="13"/>
      <c r="B1531" s="239"/>
      <c r="C1531" s="240"/>
      <c r="D1531" s="234" t="s">
        <v>155</v>
      </c>
      <c r="E1531" s="241" t="s">
        <v>1</v>
      </c>
      <c r="F1531" s="242" t="s">
        <v>1982</v>
      </c>
      <c r="G1531" s="240"/>
      <c r="H1531" s="243">
        <v>22.399999999999999</v>
      </c>
      <c r="I1531" s="244"/>
      <c r="J1531" s="240"/>
      <c r="K1531" s="240"/>
      <c r="L1531" s="245"/>
      <c r="M1531" s="246"/>
      <c r="N1531" s="247"/>
      <c r="O1531" s="247"/>
      <c r="P1531" s="247"/>
      <c r="Q1531" s="247"/>
      <c r="R1531" s="247"/>
      <c r="S1531" s="247"/>
      <c r="T1531" s="24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49" t="s">
        <v>155</v>
      </c>
      <c r="AU1531" s="249" t="s">
        <v>83</v>
      </c>
      <c r="AV1531" s="13" t="s">
        <v>83</v>
      </c>
      <c r="AW1531" s="13" t="s">
        <v>30</v>
      </c>
      <c r="AX1531" s="13" t="s">
        <v>73</v>
      </c>
      <c r="AY1531" s="249" t="s">
        <v>147</v>
      </c>
    </row>
    <row r="1532" s="15" customFormat="1">
      <c r="A1532" s="15"/>
      <c r="B1532" s="260"/>
      <c r="C1532" s="261"/>
      <c r="D1532" s="234" t="s">
        <v>155</v>
      </c>
      <c r="E1532" s="262" t="s">
        <v>1</v>
      </c>
      <c r="F1532" s="263" t="s">
        <v>163</v>
      </c>
      <c r="G1532" s="261"/>
      <c r="H1532" s="264">
        <v>22.399999999999999</v>
      </c>
      <c r="I1532" s="265"/>
      <c r="J1532" s="261"/>
      <c r="K1532" s="261"/>
      <c r="L1532" s="266"/>
      <c r="M1532" s="267"/>
      <c r="N1532" s="268"/>
      <c r="O1532" s="268"/>
      <c r="P1532" s="268"/>
      <c r="Q1532" s="268"/>
      <c r="R1532" s="268"/>
      <c r="S1532" s="268"/>
      <c r="T1532" s="269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70" t="s">
        <v>155</v>
      </c>
      <c r="AU1532" s="270" t="s">
        <v>83</v>
      </c>
      <c r="AV1532" s="15" t="s">
        <v>153</v>
      </c>
      <c r="AW1532" s="15" t="s">
        <v>30</v>
      </c>
      <c r="AX1532" s="15" t="s">
        <v>81</v>
      </c>
      <c r="AY1532" s="270" t="s">
        <v>147</v>
      </c>
    </row>
    <row r="1533" s="2" customFormat="1" ht="21.75" customHeight="1">
      <c r="A1533" s="38"/>
      <c r="B1533" s="39"/>
      <c r="C1533" s="220" t="s">
        <v>1983</v>
      </c>
      <c r="D1533" s="220" t="s">
        <v>149</v>
      </c>
      <c r="E1533" s="221" t="s">
        <v>1984</v>
      </c>
      <c r="F1533" s="222" t="s">
        <v>1985</v>
      </c>
      <c r="G1533" s="223" t="s">
        <v>152</v>
      </c>
      <c r="H1533" s="224">
        <v>24.98</v>
      </c>
      <c r="I1533" s="225"/>
      <c r="J1533" s="226">
        <f>ROUND(I1533*H1533,2)</f>
        <v>0</v>
      </c>
      <c r="K1533" s="227"/>
      <c r="L1533" s="44"/>
      <c r="M1533" s="228" t="s">
        <v>1</v>
      </c>
      <c r="N1533" s="229" t="s">
        <v>40</v>
      </c>
      <c r="O1533" s="92"/>
      <c r="P1533" s="230">
        <f>O1533*H1533</f>
        <v>0</v>
      </c>
      <c r="Q1533" s="230">
        <v>0.00050000000000000001</v>
      </c>
      <c r="R1533" s="230">
        <f>Q1533*H1533</f>
        <v>0.012490000000000001</v>
      </c>
      <c r="S1533" s="230">
        <v>0</v>
      </c>
      <c r="T1533" s="231">
        <f>S1533*H1533</f>
        <v>0</v>
      </c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  <c r="AE1533" s="38"/>
      <c r="AR1533" s="232" t="s">
        <v>198</v>
      </c>
      <c r="AT1533" s="232" t="s">
        <v>149</v>
      </c>
      <c r="AU1533" s="232" t="s">
        <v>83</v>
      </c>
      <c r="AY1533" s="17" t="s">
        <v>147</v>
      </c>
      <c r="BE1533" s="233">
        <f>IF(N1533="základní",J1533,0)</f>
        <v>0</v>
      </c>
      <c r="BF1533" s="233">
        <f>IF(N1533="snížená",J1533,0)</f>
        <v>0</v>
      </c>
      <c r="BG1533" s="233">
        <f>IF(N1533="zákl. přenesená",J1533,0)</f>
        <v>0</v>
      </c>
      <c r="BH1533" s="233">
        <f>IF(N1533="sníž. přenesená",J1533,0)</f>
        <v>0</v>
      </c>
      <c r="BI1533" s="233">
        <f>IF(N1533="nulová",J1533,0)</f>
        <v>0</v>
      </c>
      <c r="BJ1533" s="17" t="s">
        <v>153</v>
      </c>
      <c r="BK1533" s="233">
        <f>ROUND(I1533*H1533,2)</f>
        <v>0</v>
      </c>
      <c r="BL1533" s="17" t="s">
        <v>198</v>
      </c>
      <c r="BM1533" s="232" t="s">
        <v>1986</v>
      </c>
    </row>
    <row r="1534" s="2" customFormat="1">
      <c r="A1534" s="38"/>
      <c r="B1534" s="39"/>
      <c r="C1534" s="40"/>
      <c r="D1534" s="234" t="s">
        <v>154</v>
      </c>
      <c r="E1534" s="40"/>
      <c r="F1534" s="235" t="s">
        <v>1985</v>
      </c>
      <c r="G1534" s="40"/>
      <c r="H1534" s="40"/>
      <c r="I1534" s="236"/>
      <c r="J1534" s="40"/>
      <c r="K1534" s="40"/>
      <c r="L1534" s="44"/>
      <c r="M1534" s="237"/>
      <c r="N1534" s="238"/>
      <c r="O1534" s="92"/>
      <c r="P1534" s="92"/>
      <c r="Q1534" s="92"/>
      <c r="R1534" s="92"/>
      <c r="S1534" s="92"/>
      <c r="T1534" s="93"/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T1534" s="17" t="s">
        <v>154</v>
      </c>
      <c r="AU1534" s="17" t="s">
        <v>83</v>
      </c>
    </row>
    <row r="1535" s="13" customFormat="1">
      <c r="A1535" s="13"/>
      <c r="B1535" s="239"/>
      <c r="C1535" s="240"/>
      <c r="D1535" s="234" t="s">
        <v>155</v>
      </c>
      <c r="E1535" s="241" t="s">
        <v>1</v>
      </c>
      <c r="F1535" s="242" t="s">
        <v>1987</v>
      </c>
      <c r="G1535" s="240"/>
      <c r="H1535" s="243">
        <v>19</v>
      </c>
      <c r="I1535" s="244"/>
      <c r="J1535" s="240"/>
      <c r="K1535" s="240"/>
      <c r="L1535" s="245"/>
      <c r="M1535" s="246"/>
      <c r="N1535" s="247"/>
      <c r="O1535" s="247"/>
      <c r="P1535" s="247"/>
      <c r="Q1535" s="247"/>
      <c r="R1535" s="247"/>
      <c r="S1535" s="247"/>
      <c r="T1535" s="24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49" t="s">
        <v>155</v>
      </c>
      <c r="AU1535" s="249" t="s">
        <v>83</v>
      </c>
      <c r="AV1535" s="13" t="s">
        <v>83</v>
      </c>
      <c r="AW1535" s="13" t="s">
        <v>30</v>
      </c>
      <c r="AX1535" s="13" t="s">
        <v>73</v>
      </c>
      <c r="AY1535" s="249" t="s">
        <v>147</v>
      </c>
    </row>
    <row r="1536" s="13" customFormat="1">
      <c r="A1536" s="13"/>
      <c r="B1536" s="239"/>
      <c r="C1536" s="240"/>
      <c r="D1536" s="234" t="s">
        <v>155</v>
      </c>
      <c r="E1536" s="241" t="s">
        <v>1</v>
      </c>
      <c r="F1536" s="242" t="s">
        <v>1988</v>
      </c>
      <c r="G1536" s="240"/>
      <c r="H1536" s="243">
        <v>5.9800000000000004</v>
      </c>
      <c r="I1536" s="244"/>
      <c r="J1536" s="240"/>
      <c r="K1536" s="240"/>
      <c r="L1536" s="245"/>
      <c r="M1536" s="246"/>
      <c r="N1536" s="247"/>
      <c r="O1536" s="247"/>
      <c r="P1536" s="247"/>
      <c r="Q1536" s="247"/>
      <c r="R1536" s="247"/>
      <c r="S1536" s="247"/>
      <c r="T1536" s="24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9" t="s">
        <v>155</v>
      </c>
      <c r="AU1536" s="249" t="s">
        <v>83</v>
      </c>
      <c r="AV1536" s="13" t="s">
        <v>83</v>
      </c>
      <c r="AW1536" s="13" t="s">
        <v>30</v>
      </c>
      <c r="AX1536" s="13" t="s">
        <v>73</v>
      </c>
      <c r="AY1536" s="249" t="s">
        <v>147</v>
      </c>
    </row>
    <row r="1537" s="15" customFormat="1">
      <c r="A1537" s="15"/>
      <c r="B1537" s="260"/>
      <c r="C1537" s="261"/>
      <c r="D1537" s="234" t="s">
        <v>155</v>
      </c>
      <c r="E1537" s="262" t="s">
        <v>1</v>
      </c>
      <c r="F1537" s="263" t="s">
        <v>163</v>
      </c>
      <c r="G1537" s="261"/>
      <c r="H1537" s="264">
        <v>24.98</v>
      </c>
      <c r="I1537" s="265"/>
      <c r="J1537" s="261"/>
      <c r="K1537" s="261"/>
      <c r="L1537" s="266"/>
      <c r="M1537" s="267"/>
      <c r="N1537" s="268"/>
      <c r="O1537" s="268"/>
      <c r="P1537" s="268"/>
      <c r="Q1537" s="268"/>
      <c r="R1537" s="268"/>
      <c r="S1537" s="268"/>
      <c r="T1537" s="269"/>
      <c r="U1537" s="15"/>
      <c r="V1537" s="15"/>
      <c r="W1537" s="15"/>
      <c r="X1537" s="15"/>
      <c r="Y1537" s="15"/>
      <c r="Z1537" s="15"/>
      <c r="AA1537" s="15"/>
      <c r="AB1537" s="15"/>
      <c r="AC1537" s="15"/>
      <c r="AD1537" s="15"/>
      <c r="AE1537" s="15"/>
      <c r="AT1537" s="270" t="s">
        <v>155</v>
      </c>
      <c r="AU1537" s="270" t="s">
        <v>83</v>
      </c>
      <c r="AV1537" s="15" t="s">
        <v>153</v>
      </c>
      <c r="AW1537" s="15" t="s">
        <v>30</v>
      </c>
      <c r="AX1537" s="15" t="s">
        <v>81</v>
      </c>
      <c r="AY1537" s="270" t="s">
        <v>147</v>
      </c>
    </row>
    <row r="1538" s="2" customFormat="1" ht="24.15" customHeight="1">
      <c r="A1538" s="38"/>
      <c r="B1538" s="39"/>
      <c r="C1538" s="220" t="s">
        <v>1093</v>
      </c>
      <c r="D1538" s="220" t="s">
        <v>149</v>
      </c>
      <c r="E1538" s="221" t="s">
        <v>1989</v>
      </c>
      <c r="F1538" s="222" t="s">
        <v>1990</v>
      </c>
      <c r="G1538" s="223" t="s">
        <v>236</v>
      </c>
      <c r="H1538" s="224">
        <v>1.294</v>
      </c>
      <c r="I1538" s="225"/>
      <c r="J1538" s="226">
        <f>ROUND(I1538*H1538,2)</f>
        <v>0</v>
      </c>
      <c r="K1538" s="227"/>
      <c r="L1538" s="44"/>
      <c r="M1538" s="228" t="s">
        <v>1</v>
      </c>
      <c r="N1538" s="229" t="s">
        <v>40</v>
      </c>
      <c r="O1538" s="92"/>
      <c r="P1538" s="230">
        <f>O1538*H1538</f>
        <v>0</v>
      </c>
      <c r="Q1538" s="230">
        <v>0</v>
      </c>
      <c r="R1538" s="230">
        <f>Q1538*H1538</f>
        <v>0</v>
      </c>
      <c r="S1538" s="230">
        <v>0</v>
      </c>
      <c r="T1538" s="231">
        <f>S1538*H1538</f>
        <v>0</v>
      </c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  <c r="AE1538" s="38"/>
      <c r="AR1538" s="232" t="s">
        <v>198</v>
      </c>
      <c r="AT1538" s="232" t="s">
        <v>149</v>
      </c>
      <c r="AU1538" s="232" t="s">
        <v>83</v>
      </c>
      <c r="AY1538" s="17" t="s">
        <v>147</v>
      </c>
      <c r="BE1538" s="233">
        <f>IF(N1538="základní",J1538,0)</f>
        <v>0</v>
      </c>
      <c r="BF1538" s="233">
        <f>IF(N1538="snížená",J1538,0)</f>
        <v>0</v>
      </c>
      <c r="BG1538" s="233">
        <f>IF(N1538="zákl. přenesená",J1538,0)</f>
        <v>0</v>
      </c>
      <c r="BH1538" s="233">
        <f>IF(N1538="sníž. přenesená",J1538,0)</f>
        <v>0</v>
      </c>
      <c r="BI1538" s="233">
        <f>IF(N1538="nulová",J1538,0)</f>
        <v>0</v>
      </c>
      <c r="BJ1538" s="17" t="s">
        <v>153</v>
      </c>
      <c r="BK1538" s="233">
        <f>ROUND(I1538*H1538,2)</f>
        <v>0</v>
      </c>
      <c r="BL1538" s="17" t="s">
        <v>198</v>
      </c>
      <c r="BM1538" s="232" t="s">
        <v>1991</v>
      </c>
    </row>
    <row r="1539" s="2" customFormat="1">
      <c r="A1539" s="38"/>
      <c r="B1539" s="39"/>
      <c r="C1539" s="40"/>
      <c r="D1539" s="234" t="s">
        <v>154</v>
      </c>
      <c r="E1539" s="40"/>
      <c r="F1539" s="235" t="s">
        <v>1992</v>
      </c>
      <c r="G1539" s="40"/>
      <c r="H1539" s="40"/>
      <c r="I1539" s="236"/>
      <c r="J1539" s="40"/>
      <c r="K1539" s="40"/>
      <c r="L1539" s="44"/>
      <c r="M1539" s="237"/>
      <c r="N1539" s="238"/>
      <c r="O1539" s="92"/>
      <c r="P1539" s="92"/>
      <c r="Q1539" s="92"/>
      <c r="R1539" s="92"/>
      <c r="S1539" s="92"/>
      <c r="T1539" s="93"/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T1539" s="17" t="s">
        <v>154</v>
      </c>
      <c r="AU1539" s="17" t="s">
        <v>83</v>
      </c>
    </row>
    <row r="1540" s="12" customFormat="1" ht="22.8" customHeight="1">
      <c r="A1540" s="12"/>
      <c r="B1540" s="204"/>
      <c r="C1540" s="205"/>
      <c r="D1540" s="206" t="s">
        <v>72</v>
      </c>
      <c r="E1540" s="218" t="s">
        <v>1993</v>
      </c>
      <c r="F1540" s="218" t="s">
        <v>1994</v>
      </c>
      <c r="G1540" s="205"/>
      <c r="H1540" s="205"/>
      <c r="I1540" s="208"/>
      <c r="J1540" s="219">
        <f>BK1540</f>
        <v>0</v>
      </c>
      <c r="K1540" s="205"/>
      <c r="L1540" s="210"/>
      <c r="M1540" s="211"/>
      <c r="N1540" s="212"/>
      <c r="O1540" s="212"/>
      <c r="P1540" s="213">
        <f>SUM(P1541:P1560)</f>
        <v>0</v>
      </c>
      <c r="Q1540" s="212"/>
      <c r="R1540" s="213">
        <f>SUM(R1541:R1560)</f>
        <v>0.0024050600000000001</v>
      </c>
      <c r="S1540" s="212"/>
      <c r="T1540" s="214">
        <f>SUM(T1541:T1560)</f>
        <v>0</v>
      </c>
      <c r="U1540" s="12"/>
      <c r="V1540" s="12"/>
      <c r="W1540" s="12"/>
      <c r="X1540" s="12"/>
      <c r="Y1540" s="12"/>
      <c r="Z1540" s="12"/>
      <c r="AA1540" s="12"/>
      <c r="AB1540" s="12"/>
      <c r="AC1540" s="12"/>
      <c r="AD1540" s="12"/>
      <c r="AE1540" s="12"/>
      <c r="AR1540" s="215" t="s">
        <v>83</v>
      </c>
      <c r="AT1540" s="216" t="s">
        <v>72</v>
      </c>
      <c r="AU1540" s="216" t="s">
        <v>81</v>
      </c>
      <c r="AY1540" s="215" t="s">
        <v>147</v>
      </c>
      <c r="BK1540" s="217">
        <f>SUM(BK1541:BK1560)</f>
        <v>0</v>
      </c>
    </row>
    <row r="1541" s="2" customFormat="1" ht="24.15" customHeight="1">
      <c r="A1541" s="38"/>
      <c r="B1541" s="39"/>
      <c r="C1541" s="220" t="s">
        <v>1995</v>
      </c>
      <c r="D1541" s="220" t="s">
        <v>149</v>
      </c>
      <c r="E1541" s="221" t="s">
        <v>1996</v>
      </c>
      <c r="F1541" s="222" t="s">
        <v>1997</v>
      </c>
      <c r="G1541" s="223" t="s">
        <v>223</v>
      </c>
      <c r="H1541" s="224">
        <v>1.28</v>
      </c>
      <c r="I1541" s="225"/>
      <c r="J1541" s="226">
        <f>ROUND(I1541*H1541,2)</f>
        <v>0</v>
      </c>
      <c r="K1541" s="227"/>
      <c r="L1541" s="44"/>
      <c r="M1541" s="228" t="s">
        <v>1</v>
      </c>
      <c r="N1541" s="229" t="s">
        <v>40</v>
      </c>
      <c r="O1541" s="92"/>
      <c r="P1541" s="230">
        <f>O1541*H1541</f>
        <v>0</v>
      </c>
      <c r="Q1541" s="230">
        <v>6.0000000000000002E-05</v>
      </c>
      <c r="R1541" s="230">
        <f>Q1541*H1541</f>
        <v>7.680000000000001E-05</v>
      </c>
      <c r="S1541" s="230">
        <v>0</v>
      </c>
      <c r="T1541" s="231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32" t="s">
        <v>198</v>
      </c>
      <c r="AT1541" s="232" t="s">
        <v>149</v>
      </c>
      <c r="AU1541" s="232" t="s">
        <v>83</v>
      </c>
      <c r="AY1541" s="17" t="s">
        <v>147</v>
      </c>
      <c r="BE1541" s="233">
        <f>IF(N1541="základní",J1541,0)</f>
        <v>0</v>
      </c>
      <c r="BF1541" s="233">
        <f>IF(N1541="snížená",J1541,0)</f>
        <v>0</v>
      </c>
      <c r="BG1541" s="233">
        <f>IF(N1541="zákl. přenesená",J1541,0)</f>
        <v>0</v>
      </c>
      <c r="BH1541" s="233">
        <f>IF(N1541="sníž. přenesená",J1541,0)</f>
        <v>0</v>
      </c>
      <c r="BI1541" s="233">
        <f>IF(N1541="nulová",J1541,0)</f>
        <v>0</v>
      </c>
      <c r="BJ1541" s="17" t="s">
        <v>153</v>
      </c>
      <c r="BK1541" s="233">
        <f>ROUND(I1541*H1541,2)</f>
        <v>0</v>
      </c>
      <c r="BL1541" s="17" t="s">
        <v>198</v>
      </c>
      <c r="BM1541" s="232" t="s">
        <v>1998</v>
      </c>
    </row>
    <row r="1542" s="2" customFormat="1">
      <c r="A1542" s="38"/>
      <c r="B1542" s="39"/>
      <c r="C1542" s="40"/>
      <c r="D1542" s="234" t="s">
        <v>154</v>
      </c>
      <c r="E1542" s="40"/>
      <c r="F1542" s="235" t="s">
        <v>1997</v>
      </c>
      <c r="G1542" s="40"/>
      <c r="H1542" s="40"/>
      <c r="I1542" s="236"/>
      <c r="J1542" s="40"/>
      <c r="K1542" s="40"/>
      <c r="L1542" s="44"/>
      <c r="M1542" s="237"/>
      <c r="N1542" s="238"/>
      <c r="O1542" s="92"/>
      <c r="P1542" s="92"/>
      <c r="Q1542" s="92"/>
      <c r="R1542" s="92"/>
      <c r="S1542" s="92"/>
      <c r="T1542" s="93"/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  <c r="AE1542" s="38"/>
      <c r="AT1542" s="17" t="s">
        <v>154</v>
      </c>
      <c r="AU1542" s="17" t="s">
        <v>83</v>
      </c>
    </row>
    <row r="1543" s="14" customFormat="1">
      <c r="A1543" s="14"/>
      <c r="B1543" s="250"/>
      <c r="C1543" s="251"/>
      <c r="D1543" s="234" t="s">
        <v>155</v>
      </c>
      <c r="E1543" s="252" t="s">
        <v>1</v>
      </c>
      <c r="F1543" s="253" t="s">
        <v>1999</v>
      </c>
      <c r="G1543" s="251"/>
      <c r="H1543" s="252" t="s">
        <v>1</v>
      </c>
      <c r="I1543" s="254"/>
      <c r="J1543" s="251"/>
      <c r="K1543" s="251"/>
      <c r="L1543" s="255"/>
      <c r="M1543" s="256"/>
      <c r="N1543" s="257"/>
      <c r="O1543" s="257"/>
      <c r="P1543" s="257"/>
      <c r="Q1543" s="257"/>
      <c r="R1543" s="257"/>
      <c r="S1543" s="257"/>
      <c r="T1543" s="258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9" t="s">
        <v>155</v>
      </c>
      <c r="AU1543" s="259" t="s">
        <v>83</v>
      </c>
      <c r="AV1543" s="14" t="s">
        <v>81</v>
      </c>
      <c r="AW1543" s="14" t="s">
        <v>30</v>
      </c>
      <c r="AX1543" s="14" t="s">
        <v>73</v>
      </c>
      <c r="AY1543" s="259" t="s">
        <v>147</v>
      </c>
    </row>
    <row r="1544" s="13" customFormat="1">
      <c r="A1544" s="13"/>
      <c r="B1544" s="239"/>
      <c r="C1544" s="240"/>
      <c r="D1544" s="234" t="s">
        <v>155</v>
      </c>
      <c r="E1544" s="241" t="s">
        <v>1</v>
      </c>
      <c r="F1544" s="242" t="s">
        <v>2000</v>
      </c>
      <c r="G1544" s="240"/>
      <c r="H1544" s="243">
        <v>1.28</v>
      </c>
      <c r="I1544" s="244"/>
      <c r="J1544" s="240"/>
      <c r="K1544" s="240"/>
      <c r="L1544" s="245"/>
      <c r="M1544" s="246"/>
      <c r="N1544" s="247"/>
      <c r="O1544" s="247"/>
      <c r="P1544" s="247"/>
      <c r="Q1544" s="247"/>
      <c r="R1544" s="247"/>
      <c r="S1544" s="247"/>
      <c r="T1544" s="24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9" t="s">
        <v>155</v>
      </c>
      <c r="AU1544" s="249" t="s">
        <v>83</v>
      </c>
      <c r="AV1544" s="13" t="s">
        <v>83</v>
      </c>
      <c r="AW1544" s="13" t="s">
        <v>30</v>
      </c>
      <c r="AX1544" s="13" t="s">
        <v>73</v>
      </c>
      <c r="AY1544" s="249" t="s">
        <v>147</v>
      </c>
    </row>
    <row r="1545" s="15" customFormat="1">
      <c r="A1545" s="15"/>
      <c r="B1545" s="260"/>
      <c r="C1545" s="261"/>
      <c r="D1545" s="234" t="s">
        <v>155</v>
      </c>
      <c r="E1545" s="262" t="s">
        <v>1</v>
      </c>
      <c r="F1545" s="263" t="s">
        <v>163</v>
      </c>
      <c r="G1545" s="261"/>
      <c r="H1545" s="264">
        <v>1.28</v>
      </c>
      <c r="I1545" s="265"/>
      <c r="J1545" s="261"/>
      <c r="K1545" s="261"/>
      <c r="L1545" s="266"/>
      <c r="M1545" s="267"/>
      <c r="N1545" s="268"/>
      <c r="O1545" s="268"/>
      <c r="P1545" s="268"/>
      <c r="Q1545" s="268"/>
      <c r="R1545" s="268"/>
      <c r="S1545" s="268"/>
      <c r="T1545" s="269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70" t="s">
        <v>155</v>
      </c>
      <c r="AU1545" s="270" t="s">
        <v>83</v>
      </c>
      <c r="AV1545" s="15" t="s">
        <v>153</v>
      </c>
      <c r="AW1545" s="15" t="s">
        <v>30</v>
      </c>
      <c r="AX1545" s="15" t="s">
        <v>81</v>
      </c>
      <c r="AY1545" s="270" t="s">
        <v>147</v>
      </c>
    </row>
    <row r="1546" s="2" customFormat="1" ht="24.15" customHeight="1">
      <c r="A1546" s="38"/>
      <c r="B1546" s="39"/>
      <c r="C1546" s="220" t="s">
        <v>1097</v>
      </c>
      <c r="D1546" s="220" t="s">
        <v>149</v>
      </c>
      <c r="E1546" s="221" t="s">
        <v>2001</v>
      </c>
      <c r="F1546" s="222" t="s">
        <v>2002</v>
      </c>
      <c r="G1546" s="223" t="s">
        <v>223</v>
      </c>
      <c r="H1546" s="224">
        <v>6.1269999999999998</v>
      </c>
      <c r="I1546" s="225"/>
      <c r="J1546" s="226">
        <f>ROUND(I1546*H1546,2)</f>
        <v>0</v>
      </c>
      <c r="K1546" s="227"/>
      <c r="L1546" s="44"/>
      <c r="M1546" s="228" t="s">
        <v>1</v>
      </c>
      <c r="N1546" s="229" t="s">
        <v>40</v>
      </c>
      <c r="O1546" s="92"/>
      <c r="P1546" s="230">
        <f>O1546*H1546</f>
        <v>0</v>
      </c>
      <c r="Q1546" s="230">
        <v>0.00013999999999999999</v>
      </c>
      <c r="R1546" s="230">
        <f>Q1546*H1546</f>
        <v>0.00085777999999999994</v>
      </c>
      <c r="S1546" s="230">
        <v>0</v>
      </c>
      <c r="T1546" s="231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32" t="s">
        <v>198</v>
      </c>
      <c r="AT1546" s="232" t="s">
        <v>149</v>
      </c>
      <c r="AU1546" s="232" t="s">
        <v>83</v>
      </c>
      <c r="AY1546" s="17" t="s">
        <v>147</v>
      </c>
      <c r="BE1546" s="233">
        <f>IF(N1546="základní",J1546,0)</f>
        <v>0</v>
      </c>
      <c r="BF1546" s="233">
        <f>IF(N1546="snížená",J1546,0)</f>
        <v>0</v>
      </c>
      <c r="BG1546" s="233">
        <f>IF(N1546="zákl. přenesená",J1546,0)</f>
        <v>0</v>
      </c>
      <c r="BH1546" s="233">
        <f>IF(N1546="sníž. přenesená",J1546,0)</f>
        <v>0</v>
      </c>
      <c r="BI1546" s="233">
        <f>IF(N1546="nulová",J1546,0)</f>
        <v>0</v>
      </c>
      <c r="BJ1546" s="17" t="s">
        <v>153</v>
      </c>
      <c r="BK1546" s="233">
        <f>ROUND(I1546*H1546,2)</f>
        <v>0</v>
      </c>
      <c r="BL1546" s="17" t="s">
        <v>198</v>
      </c>
      <c r="BM1546" s="232" t="s">
        <v>2003</v>
      </c>
    </row>
    <row r="1547" s="2" customFormat="1">
      <c r="A1547" s="38"/>
      <c r="B1547" s="39"/>
      <c r="C1547" s="40"/>
      <c r="D1547" s="234" t="s">
        <v>154</v>
      </c>
      <c r="E1547" s="40"/>
      <c r="F1547" s="235" t="s">
        <v>2002</v>
      </c>
      <c r="G1547" s="40"/>
      <c r="H1547" s="40"/>
      <c r="I1547" s="236"/>
      <c r="J1547" s="40"/>
      <c r="K1547" s="40"/>
      <c r="L1547" s="44"/>
      <c r="M1547" s="237"/>
      <c r="N1547" s="238"/>
      <c r="O1547" s="92"/>
      <c r="P1547" s="92"/>
      <c r="Q1547" s="92"/>
      <c r="R1547" s="92"/>
      <c r="S1547" s="92"/>
      <c r="T1547" s="93"/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T1547" s="17" t="s">
        <v>154</v>
      </c>
      <c r="AU1547" s="17" t="s">
        <v>83</v>
      </c>
    </row>
    <row r="1548" s="14" customFormat="1">
      <c r="A1548" s="14"/>
      <c r="B1548" s="250"/>
      <c r="C1548" s="251"/>
      <c r="D1548" s="234" t="s">
        <v>155</v>
      </c>
      <c r="E1548" s="252" t="s">
        <v>1</v>
      </c>
      <c r="F1548" s="253" t="s">
        <v>1999</v>
      </c>
      <c r="G1548" s="251"/>
      <c r="H1548" s="252" t="s">
        <v>1</v>
      </c>
      <c r="I1548" s="254"/>
      <c r="J1548" s="251"/>
      <c r="K1548" s="251"/>
      <c r="L1548" s="255"/>
      <c r="M1548" s="256"/>
      <c r="N1548" s="257"/>
      <c r="O1548" s="257"/>
      <c r="P1548" s="257"/>
      <c r="Q1548" s="257"/>
      <c r="R1548" s="257"/>
      <c r="S1548" s="257"/>
      <c r="T1548" s="258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9" t="s">
        <v>155</v>
      </c>
      <c r="AU1548" s="259" t="s">
        <v>83</v>
      </c>
      <c r="AV1548" s="14" t="s">
        <v>81</v>
      </c>
      <c r="AW1548" s="14" t="s">
        <v>30</v>
      </c>
      <c r="AX1548" s="14" t="s">
        <v>73</v>
      </c>
      <c r="AY1548" s="259" t="s">
        <v>147</v>
      </c>
    </row>
    <row r="1549" s="13" customFormat="1">
      <c r="A1549" s="13"/>
      <c r="B1549" s="239"/>
      <c r="C1549" s="240"/>
      <c r="D1549" s="234" t="s">
        <v>155</v>
      </c>
      <c r="E1549" s="241" t="s">
        <v>1</v>
      </c>
      <c r="F1549" s="242" t="s">
        <v>2000</v>
      </c>
      <c r="G1549" s="240"/>
      <c r="H1549" s="243">
        <v>1.28</v>
      </c>
      <c r="I1549" s="244"/>
      <c r="J1549" s="240"/>
      <c r="K1549" s="240"/>
      <c r="L1549" s="245"/>
      <c r="M1549" s="246"/>
      <c r="N1549" s="247"/>
      <c r="O1549" s="247"/>
      <c r="P1549" s="247"/>
      <c r="Q1549" s="247"/>
      <c r="R1549" s="247"/>
      <c r="S1549" s="247"/>
      <c r="T1549" s="24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9" t="s">
        <v>155</v>
      </c>
      <c r="AU1549" s="249" t="s">
        <v>83</v>
      </c>
      <c r="AV1549" s="13" t="s">
        <v>83</v>
      </c>
      <c r="AW1549" s="13" t="s">
        <v>30</v>
      </c>
      <c r="AX1549" s="13" t="s">
        <v>73</v>
      </c>
      <c r="AY1549" s="249" t="s">
        <v>147</v>
      </c>
    </row>
    <row r="1550" s="14" customFormat="1">
      <c r="A1550" s="14"/>
      <c r="B1550" s="250"/>
      <c r="C1550" s="251"/>
      <c r="D1550" s="234" t="s">
        <v>155</v>
      </c>
      <c r="E1550" s="252" t="s">
        <v>1</v>
      </c>
      <c r="F1550" s="253" t="s">
        <v>2004</v>
      </c>
      <c r="G1550" s="251"/>
      <c r="H1550" s="252" t="s">
        <v>1</v>
      </c>
      <c r="I1550" s="254"/>
      <c r="J1550" s="251"/>
      <c r="K1550" s="251"/>
      <c r="L1550" s="255"/>
      <c r="M1550" s="256"/>
      <c r="N1550" s="257"/>
      <c r="O1550" s="257"/>
      <c r="P1550" s="257"/>
      <c r="Q1550" s="257"/>
      <c r="R1550" s="257"/>
      <c r="S1550" s="257"/>
      <c r="T1550" s="258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9" t="s">
        <v>155</v>
      </c>
      <c r="AU1550" s="259" t="s">
        <v>83</v>
      </c>
      <c r="AV1550" s="14" t="s">
        <v>81</v>
      </c>
      <c r="AW1550" s="14" t="s">
        <v>30</v>
      </c>
      <c r="AX1550" s="14" t="s">
        <v>73</v>
      </c>
      <c r="AY1550" s="259" t="s">
        <v>147</v>
      </c>
    </row>
    <row r="1551" s="13" customFormat="1">
      <c r="A1551" s="13"/>
      <c r="B1551" s="239"/>
      <c r="C1551" s="240"/>
      <c r="D1551" s="234" t="s">
        <v>155</v>
      </c>
      <c r="E1551" s="241" t="s">
        <v>1</v>
      </c>
      <c r="F1551" s="242" t="s">
        <v>2005</v>
      </c>
      <c r="G1551" s="240"/>
      <c r="H1551" s="243">
        <v>0.85099999999999998</v>
      </c>
      <c r="I1551" s="244"/>
      <c r="J1551" s="240"/>
      <c r="K1551" s="240"/>
      <c r="L1551" s="245"/>
      <c r="M1551" s="246"/>
      <c r="N1551" s="247"/>
      <c r="O1551" s="247"/>
      <c r="P1551" s="247"/>
      <c r="Q1551" s="247"/>
      <c r="R1551" s="247"/>
      <c r="S1551" s="247"/>
      <c r="T1551" s="24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9" t="s">
        <v>155</v>
      </c>
      <c r="AU1551" s="249" t="s">
        <v>83</v>
      </c>
      <c r="AV1551" s="13" t="s">
        <v>83</v>
      </c>
      <c r="AW1551" s="13" t="s">
        <v>30</v>
      </c>
      <c r="AX1551" s="13" t="s">
        <v>73</v>
      </c>
      <c r="AY1551" s="249" t="s">
        <v>147</v>
      </c>
    </row>
    <row r="1552" s="13" customFormat="1">
      <c r="A1552" s="13"/>
      <c r="B1552" s="239"/>
      <c r="C1552" s="240"/>
      <c r="D1552" s="234" t="s">
        <v>155</v>
      </c>
      <c r="E1552" s="241" t="s">
        <v>1</v>
      </c>
      <c r="F1552" s="242" t="s">
        <v>2006</v>
      </c>
      <c r="G1552" s="240"/>
      <c r="H1552" s="243">
        <v>0.87</v>
      </c>
      <c r="I1552" s="244"/>
      <c r="J1552" s="240"/>
      <c r="K1552" s="240"/>
      <c r="L1552" s="245"/>
      <c r="M1552" s="246"/>
      <c r="N1552" s="247"/>
      <c r="O1552" s="247"/>
      <c r="P1552" s="247"/>
      <c r="Q1552" s="247"/>
      <c r="R1552" s="247"/>
      <c r="S1552" s="247"/>
      <c r="T1552" s="24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9" t="s">
        <v>155</v>
      </c>
      <c r="AU1552" s="249" t="s">
        <v>83</v>
      </c>
      <c r="AV1552" s="13" t="s">
        <v>83</v>
      </c>
      <c r="AW1552" s="13" t="s">
        <v>30</v>
      </c>
      <c r="AX1552" s="13" t="s">
        <v>73</v>
      </c>
      <c r="AY1552" s="249" t="s">
        <v>147</v>
      </c>
    </row>
    <row r="1553" s="13" customFormat="1">
      <c r="A1553" s="13"/>
      <c r="B1553" s="239"/>
      <c r="C1553" s="240"/>
      <c r="D1553" s="234" t="s">
        <v>155</v>
      </c>
      <c r="E1553" s="241" t="s">
        <v>1</v>
      </c>
      <c r="F1553" s="242" t="s">
        <v>2007</v>
      </c>
      <c r="G1553" s="240"/>
      <c r="H1553" s="243">
        <v>0.98699999999999999</v>
      </c>
      <c r="I1553" s="244"/>
      <c r="J1553" s="240"/>
      <c r="K1553" s="240"/>
      <c r="L1553" s="245"/>
      <c r="M1553" s="246"/>
      <c r="N1553" s="247"/>
      <c r="O1553" s="247"/>
      <c r="P1553" s="247"/>
      <c r="Q1553" s="247"/>
      <c r="R1553" s="247"/>
      <c r="S1553" s="247"/>
      <c r="T1553" s="24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9" t="s">
        <v>155</v>
      </c>
      <c r="AU1553" s="249" t="s">
        <v>83</v>
      </c>
      <c r="AV1553" s="13" t="s">
        <v>83</v>
      </c>
      <c r="AW1553" s="13" t="s">
        <v>30</v>
      </c>
      <c r="AX1553" s="13" t="s">
        <v>73</v>
      </c>
      <c r="AY1553" s="249" t="s">
        <v>147</v>
      </c>
    </row>
    <row r="1554" s="13" customFormat="1">
      <c r="A1554" s="13"/>
      <c r="B1554" s="239"/>
      <c r="C1554" s="240"/>
      <c r="D1554" s="234" t="s">
        <v>155</v>
      </c>
      <c r="E1554" s="241" t="s">
        <v>1</v>
      </c>
      <c r="F1554" s="242" t="s">
        <v>2008</v>
      </c>
      <c r="G1554" s="240"/>
      <c r="H1554" s="243">
        <v>1.1519999999999999</v>
      </c>
      <c r="I1554" s="244"/>
      <c r="J1554" s="240"/>
      <c r="K1554" s="240"/>
      <c r="L1554" s="245"/>
      <c r="M1554" s="246"/>
      <c r="N1554" s="247"/>
      <c r="O1554" s="247"/>
      <c r="P1554" s="247"/>
      <c r="Q1554" s="247"/>
      <c r="R1554" s="247"/>
      <c r="S1554" s="247"/>
      <c r="T1554" s="24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9" t="s">
        <v>155</v>
      </c>
      <c r="AU1554" s="249" t="s">
        <v>83</v>
      </c>
      <c r="AV1554" s="13" t="s">
        <v>83</v>
      </c>
      <c r="AW1554" s="13" t="s">
        <v>30</v>
      </c>
      <c r="AX1554" s="13" t="s">
        <v>73</v>
      </c>
      <c r="AY1554" s="249" t="s">
        <v>147</v>
      </c>
    </row>
    <row r="1555" s="13" customFormat="1">
      <c r="A1555" s="13"/>
      <c r="B1555" s="239"/>
      <c r="C1555" s="240"/>
      <c r="D1555" s="234" t="s">
        <v>155</v>
      </c>
      <c r="E1555" s="241" t="s">
        <v>1</v>
      </c>
      <c r="F1555" s="242" t="s">
        <v>2007</v>
      </c>
      <c r="G1555" s="240"/>
      <c r="H1555" s="243">
        <v>0.98699999999999999</v>
      </c>
      <c r="I1555" s="244"/>
      <c r="J1555" s="240"/>
      <c r="K1555" s="240"/>
      <c r="L1555" s="245"/>
      <c r="M1555" s="246"/>
      <c r="N1555" s="247"/>
      <c r="O1555" s="247"/>
      <c r="P1555" s="247"/>
      <c r="Q1555" s="247"/>
      <c r="R1555" s="247"/>
      <c r="S1555" s="247"/>
      <c r="T1555" s="24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9" t="s">
        <v>155</v>
      </c>
      <c r="AU1555" s="249" t="s">
        <v>83</v>
      </c>
      <c r="AV1555" s="13" t="s">
        <v>83</v>
      </c>
      <c r="AW1555" s="13" t="s">
        <v>30</v>
      </c>
      <c r="AX1555" s="13" t="s">
        <v>73</v>
      </c>
      <c r="AY1555" s="249" t="s">
        <v>147</v>
      </c>
    </row>
    <row r="1556" s="15" customFormat="1">
      <c r="A1556" s="15"/>
      <c r="B1556" s="260"/>
      <c r="C1556" s="261"/>
      <c r="D1556" s="234" t="s">
        <v>155</v>
      </c>
      <c r="E1556" s="262" t="s">
        <v>1</v>
      </c>
      <c r="F1556" s="263" t="s">
        <v>163</v>
      </c>
      <c r="G1556" s="261"/>
      <c r="H1556" s="264">
        <v>6.1269999999999998</v>
      </c>
      <c r="I1556" s="265"/>
      <c r="J1556" s="261"/>
      <c r="K1556" s="261"/>
      <c r="L1556" s="266"/>
      <c r="M1556" s="267"/>
      <c r="N1556" s="268"/>
      <c r="O1556" s="268"/>
      <c r="P1556" s="268"/>
      <c r="Q1556" s="268"/>
      <c r="R1556" s="268"/>
      <c r="S1556" s="268"/>
      <c r="T1556" s="269"/>
      <c r="U1556" s="15"/>
      <c r="V1556" s="15"/>
      <c r="W1556" s="15"/>
      <c r="X1556" s="15"/>
      <c r="Y1556" s="15"/>
      <c r="Z1556" s="15"/>
      <c r="AA1556" s="15"/>
      <c r="AB1556" s="15"/>
      <c r="AC1556" s="15"/>
      <c r="AD1556" s="15"/>
      <c r="AE1556" s="15"/>
      <c r="AT1556" s="270" t="s">
        <v>155</v>
      </c>
      <c r="AU1556" s="270" t="s">
        <v>83</v>
      </c>
      <c r="AV1556" s="15" t="s">
        <v>153</v>
      </c>
      <c r="AW1556" s="15" t="s">
        <v>30</v>
      </c>
      <c r="AX1556" s="15" t="s">
        <v>81</v>
      </c>
      <c r="AY1556" s="270" t="s">
        <v>147</v>
      </c>
    </row>
    <row r="1557" s="2" customFormat="1" ht="24.15" customHeight="1">
      <c r="A1557" s="38"/>
      <c r="B1557" s="39"/>
      <c r="C1557" s="220" t="s">
        <v>2009</v>
      </c>
      <c r="D1557" s="220" t="s">
        <v>149</v>
      </c>
      <c r="E1557" s="221" t="s">
        <v>2010</v>
      </c>
      <c r="F1557" s="222" t="s">
        <v>2011</v>
      </c>
      <c r="G1557" s="223" t="s">
        <v>223</v>
      </c>
      <c r="H1557" s="224">
        <v>12.254</v>
      </c>
      <c r="I1557" s="225"/>
      <c r="J1557" s="226">
        <f>ROUND(I1557*H1557,2)</f>
        <v>0</v>
      </c>
      <c r="K1557" s="227"/>
      <c r="L1557" s="44"/>
      <c r="M1557" s="228" t="s">
        <v>1</v>
      </c>
      <c r="N1557" s="229" t="s">
        <v>40</v>
      </c>
      <c r="O1557" s="92"/>
      <c r="P1557" s="230">
        <f>O1557*H1557</f>
        <v>0</v>
      </c>
      <c r="Q1557" s="230">
        <v>0.00012</v>
      </c>
      <c r="R1557" s="230">
        <f>Q1557*H1557</f>
        <v>0.0014704799999999999</v>
      </c>
      <c r="S1557" s="230">
        <v>0</v>
      </c>
      <c r="T1557" s="231">
        <f>S1557*H1557</f>
        <v>0</v>
      </c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  <c r="AE1557" s="38"/>
      <c r="AR1557" s="232" t="s">
        <v>198</v>
      </c>
      <c r="AT1557" s="232" t="s">
        <v>149</v>
      </c>
      <c r="AU1557" s="232" t="s">
        <v>83</v>
      </c>
      <c r="AY1557" s="17" t="s">
        <v>147</v>
      </c>
      <c r="BE1557" s="233">
        <f>IF(N1557="základní",J1557,0)</f>
        <v>0</v>
      </c>
      <c r="BF1557" s="233">
        <f>IF(N1557="snížená",J1557,0)</f>
        <v>0</v>
      </c>
      <c r="BG1557" s="233">
        <f>IF(N1557="zákl. přenesená",J1557,0)</f>
        <v>0</v>
      </c>
      <c r="BH1557" s="233">
        <f>IF(N1557="sníž. přenesená",J1557,0)</f>
        <v>0</v>
      </c>
      <c r="BI1557" s="233">
        <f>IF(N1557="nulová",J1557,0)</f>
        <v>0</v>
      </c>
      <c r="BJ1557" s="17" t="s">
        <v>153</v>
      </c>
      <c r="BK1557" s="233">
        <f>ROUND(I1557*H1557,2)</f>
        <v>0</v>
      </c>
      <c r="BL1557" s="17" t="s">
        <v>198</v>
      </c>
      <c r="BM1557" s="232" t="s">
        <v>2012</v>
      </c>
    </row>
    <row r="1558" s="2" customFormat="1">
      <c r="A1558" s="38"/>
      <c r="B1558" s="39"/>
      <c r="C1558" s="40"/>
      <c r="D1558" s="234" t="s">
        <v>154</v>
      </c>
      <c r="E1558" s="40"/>
      <c r="F1558" s="235" t="s">
        <v>2011</v>
      </c>
      <c r="G1558" s="40"/>
      <c r="H1558" s="40"/>
      <c r="I1558" s="236"/>
      <c r="J1558" s="40"/>
      <c r="K1558" s="40"/>
      <c r="L1558" s="44"/>
      <c r="M1558" s="237"/>
      <c r="N1558" s="238"/>
      <c r="O1558" s="92"/>
      <c r="P1558" s="92"/>
      <c r="Q1558" s="92"/>
      <c r="R1558" s="92"/>
      <c r="S1558" s="92"/>
      <c r="T1558" s="93"/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  <c r="AE1558" s="38"/>
      <c r="AT1558" s="17" t="s">
        <v>154</v>
      </c>
      <c r="AU1558" s="17" t="s">
        <v>83</v>
      </c>
    </row>
    <row r="1559" s="13" customFormat="1">
      <c r="A1559" s="13"/>
      <c r="B1559" s="239"/>
      <c r="C1559" s="240"/>
      <c r="D1559" s="234" t="s">
        <v>155</v>
      </c>
      <c r="E1559" s="241" t="s">
        <v>1</v>
      </c>
      <c r="F1559" s="242" t="s">
        <v>2013</v>
      </c>
      <c r="G1559" s="240"/>
      <c r="H1559" s="243">
        <v>12.254</v>
      </c>
      <c r="I1559" s="244"/>
      <c r="J1559" s="240"/>
      <c r="K1559" s="240"/>
      <c r="L1559" s="245"/>
      <c r="M1559" s="246"/>
      <c r="N1559" s="247"/>
      <c r="O1559" s="247"/>
      <c r="P1559" s="247"/>
      <c r="Q1559" s="247"/>
      <c r="R1559" s="247"/>
      <c r="S1559" s="247"/>
      <c r="T1559" s="24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9" t="s">
        <v>155</v>
      </c>
      <c r="AU1559" s="249" t="s">
        <v>83</v>
      </c>
      <c r="AV1559" s="13" t="s">
        <v>83</v>
      </c>
      <c r="AW1559" s="13" t="s">
        <v>30</v>
      </c>
      <c r="AX1559" s="13" t="s">
        <v>73</v>
      </c>
      <c r="AY1559" s="249" t="s">
        <v>147</v>
      </c>
    </row>
    <row r="1560" s="15" customFormat="1">
      <c r="A1560" s="15"/>
      <c r="B1560" s="260"/>
      <c r="C1560" s="261"/>
      <c r="D1560" s="234" t="s">
        <v>155</v>
      </c>
      <c r="E1560" s="262" t="s">
        <v>1</v>
      </c>
      <c r="F1560" s="263" t="s">
        <v>163</v>
      </c>
      <c r="G1560" s="261"/>
      <c r="H1560" s="264">
        <v>12.254</v>
      </c>
      <c r="I1560" s="265"/>
      <c r="J1560" s="261"/>
      <c r="K1560" s="261"/>
      <c r="L1560" s="266"/>
      <c r="M1560" s="267"/>
      <c r="N1560" s="268"/>
      <c r="O1560" s="268"/>
      <c r="P1560" s="268"/>
      <c r="Q1560" s="268"/>
      <c r="R1560" s="268"/>
      <c r="S1560" s="268"/>
      <c r="T1560" s="269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70" t="s">
        <v>155</v>
      </c>
      <c r="AU1560" s="270" t="s">
        <v>83</v>
      </c>
      <c r="AV1560" s="15" t="s">
        <v>153</v>
      </c>
      <c r="AW1560" s="15" t="s">
        <v>30</v>
      </c>
      <c r="AX1560" s="15" t="s">
        <v>81</v>
      </c>
      <c r="AY1560" s="270" t="s">
        <v>147</v>
      </c>
    </row>
    <row r="1561" s="12" customFormat="1" ht="22.8" customHeight="1">
      <c r="A1561" s="12"/>
      <c r="B1561" s="204"/>
      <c r="C1561" s="205"/>
      <c r="D1561" s="206" t="s">
        <v>72</v>
      </c>
      <c r="E1561" s="218" t="s">
        <v>1778</v>
      </c>
      <c r="F1561" s="218" t="s">
        <v>2014</v>
      </c>
      <c r="G1561" s="205"/>
      <c r="H1561" s="205"/>
      <c r="I1561" s="208"/>
      <c r="J1561" s="219">
        <f>BK1561</f>
        <v>0</v>
      </c>
      <c r="K1561" s="205"/>
      <c r="L1561" s="210"/>
      <c r="M1561" s="211"/>
      <c r="N1561" s="212"/>
      <c r="O1561" s="212"/>
      <c r="P1561" s="213">
        <f>SUM(P1562:P1589)</f>
        <v>0</v>
      </c>
      <c r="Q1561" s="212"/>
      <c r="R1561" s="213">
        <f>SUM(R1562:R1589)</f>
        <v>0.25543164000000002</v>
      </c>
      <c r="S1561" s="212"/>
      <c r="T1561" s="214">
        <f>SUM(T1562:T1589)</f>
        <v>0.043570190000000002</v>
      </c>
      <c r="U1561" s="12"/>
      <c r="V1561" s="12"/>
      <c r="W1561" s="12"/>
      <c r="X1561" s="12"/>
      <c r="Y1561" s="12"/>
      <c r="Z1561" s="12"/>
      <c r="AA1561" s="12"/>
      <c r="AB1561" s="12"/>
      <c r="AC1561" s="12"/>
      <c r="AD1561" s="12"/>
      <c r="AE1561" s="12"/>
      <c r="AR1561" s="215" t="s">
        <v>83</v>
      </c>
      <c r="AT1561" s="216" t="s">
        <v>72</v>
      </c>
      <c r="AU1561" s="216" t="s">
        <v>81</v>
      </c>
      <c r="AY1561" s="215" t="s">
        <v>147</v>
      </c>
      <c r="BK1561" s="217">
        <f>SUM(BK1562:BK1589)</f>
        <v>0</v>
      </c>
    </row>
    <row r="1562" s="2" customFormat="1" ht="16.5" customHeight="1">
      <c r="A1562" s="38"/>
      <c r="B1562" s="39"/>
      <c r="C1562" s="220" t="s">
        <v>1101</v>
      </c>
      <c r="D1562" s="220" t="s">
        <v>149</v>
      </c>
      <c r="E1562" s="221" t="s">
        <v>2015</v>
      </c>
      <c r="F1562" s="222" t="s">
        <v>2016</v>
      </c>
      <c r="G1562" s="223" t="s">
        <v>223</v>
      </c>
      <c r="H1562" s="224">
        <v>140.54900000000001</v>
      </c>
      <c r="I1562" s="225"/>
      <c r="J1562" s="226">
        <f>ROUND(I1562*H1562,2)</f>
        <v>0</v>
      </c>
      <c r="K1562" s="227"/>
      <c r="L1562" s="44"/>
      <c r="M1562" s="228" t="s">
        <v>1</v>
      </c>
      <c r="N1562" s="229" t="s">
        <v>40</v>
      </c>
      <c r="O1562" s="92"/>
      <c r="P1562" s="230">
        <f>O1562*H1562</f>
        <v>0</v>
      </c>
      <c r="Q1562" s="230">
        <v>0.001</v>
      </c>
      <c r="R1562" s="230">
        <f>Q1562*H1562</f>
        <v>0.14054900000000001</v>
      </c>
      <c r="S1562" s="230">
        <v>0.00031</v>
      </c>
      <c r="T1562" s="231">
        <f>S1562*H1562</f>
        <v>0.043570190000000002</v>
      </c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R1562" s="232" t="s">
        <v>198</v>
      </c>
      <c r="AT1562" s="232" t="s">
        <v>149</v>
      </c>
      <c r="AU1562" s="232" t="s">
        <v>83</v>
      </c>
      <c r="AY1562" s="17" t="s">
        <v>147</v>
      </c>
      <c r="BE1562" s="233">
        <f>IF(N1562="základní",J1562,0)</f>
        <v>0</v>
      </c>
      <c r="BF1562" s="233">
        <f>IF(N1562="snížená",J1562,0)</f>
        <v>0</v>
      </c>
      <c r="BG1562" s="233">
        <f>IF(N1562="zákl. přenesená",J1562,0)</f>
        <v>0</v>
      </c>
      <c r="BH1562" s="233">
        <f>IF(N1562="sníž. přenesená",J1562,0)</f>
        <v>0</v>
      </c>
      <c r="BI1562" s="233">
        <f>IF(N1562="nulová",J1562,0)</f>
        <v>0</v>
      </c>
      <c r="BJ1562" s="17" t="s">
        <v>153</v>
      </c>
      <c r="BK1562" s="233">
        <f>ROUND(I1562*H1562,2)</f>
        <v>0</v>
      </c>
      <c r="BL1562" s="17" t="s">
        <v>198</v>
      </c>
      <c r="BM1562" s="232" t="s">
        <v>2017</v>
      </c>
    </row>
    <row r="1563" s="2" customFormat="1">
      <c r="A1563" s="38"/>
      <c r="B1563" s="39"/>
      <c r="C1563" s="40"/>
      <c r="D1563" s="234" t="s">
        <v>154</v>
      </c>
      <c r="E1563" s="40"/>
      <c r="F1563" s="235" t="s">
        <v>2016</v>
      </c>
      <c r="G1563" s="40"/>
      <c r="H1563" s="40"/>
      <c r="I1563" s="236"/>
      <c r="J1563" s="40"/>
      <c r="K1563" s="40"/>
      <c r="L1563" s="44"/>
      <c r="M1563" s="237"/>
      <c r="N1563" s="238"/>
      <c r="O1563" s="92"/>
      <c r="P1563" s="92"/>
      <c r="Q1563" s="92"/>
      <c r="R1563" s="92"/>
      <c r="S1563" s="92"/>
      <c r="T1563" s="93"/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T1563" s="17" t="s">
        <v>154</v>
      </c>
      <c r="AU1563" s="17" t="s">
        <v>83</v>
      </c>
    </row>
    <row r="1564" s="13" customFormat="1">
      <c r="A1564" s="13"/>
      <c r="B1564" s="239"/>
      <c r="C1564" s="240"/>
      <c r="D1564" s="234" t="s">
        <v>155</v>
      </c>
      <c r="E1564" s="241" t="s">
        <v>1</v>
      </c>
      <c r="F1564" s="242" t="s">
        <v>899</v>
      </c>
      <c r="G1564" s="240"/>
      <c r="H1564" s="243">
        <v>63.549999999999997</v>
      </c>
      <c r="I1564" s="244"/>
      <c r="J1564" s="240"/>
      <c r="K1564" s="240"/>
      <c r="L1564" s="245"/>
      <c r="M1564" s="246"/>
      <c r="N1564" s="247"/>
      <c r="O1564" s="247"/>
      <c r="P1564" s="247"/>
      <c r="Q1564" s="247"/>
      <c r="R1564" s="247"/>
      <c r="S1564" s="247"/>
      <c r="T1564" s="24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9" t="s">
        <v>155</v>
      </c>
      <c r="AU1564" s="249" t="s">
        <v>83</v>
      </c>
      <c r="AV1564" s="13" t="s">
        <v>83</v>
      </c>
      <c r="AW1564" s="13" t="s">
        <v>30</v>
      </c>
      <c r="AX1564" s="13" t="s">
        <v>73</v>
      </c>
      <c r="AY1564" s="249" t="s">
        <v>147</v>
      </c>
    </row>
    <row r="1565" s="13" customFormat="1">
      <c r="A1565" s="13"/>
      <c r="B1565" s="239"/>
      <c r="C1565" s="240"/>
      <c r="D1565" s="234" t="s">
        <v>155</v>
      </c>
      <c r="E1565" s="241" t="s">
        <v>1</v>
      </c>
      <c r="F1565" s="242" t="s">
        <v>2018</v>
      </c>
      <c r="G1565" s="240"/>
      <c r="H1565" s="243">
        <v>98.147999999999996</v>
      </c>
      <c r="I1565" s="244"/>
      <c r="J1565" s="240"/>
      <c r="K1565" s="240"/>
      <c r="L1565" s="245"/>
      <c r="M1565" s="246"/>
      <c r="N1565" s="247"/>
      <c r="O1565" s="247"/>
      <c r="P1565" s="247"/>
      <c r="Q1565" s="247"/>
      <c r="R1565" s="247"/>
      <c r="S1565" s="247"/>
      <c r="T1565" s="24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9" t="s">
        <v>155</v>
      </c>
      <c r="AU1565" s="249" t="s">
        <v>83</v>
      </c>
      <c r="AV1565" s="13" t="s">
        <v>83</v>
      </c>
      <c r="AW1565" s="13" t="s">
        <v>30</v>
      </c>
      <c r="AX1565" s="13" t="s">
        <v>73</v>
      </c>
      <c r="AY1565" s="249" t="s">
        <v>147</v>
      </c>
    </row>
    <row r="1566" s="14" customFormat="1">
      <c r="A1566" s="14"/>
      <c r="B1566" s="250"/>
      <c r="C1566" s="251"/>
      <c r="D1566" s="234" t="s">
        <v>155</v>
      </c>
      <c r="E1566" s="252" t="s">
        <v>1</v>
      </c>
      <c r="F1566" s="253" t="s">
        <v>310</v>
      </c>
      <c r="G1566" s="251"/>
      <c r="H1566" s="252" t="s">
        <v>1</v>
      </c>
      <c r="I1566" s="254"/>
      <c r="J1566" s="251"/>
      <c r="K1566" s="251"/>
      <c r="L1566" s="255"/>
      <c r="M1566" s="256"/>
      <c r="N1566" s="257"/>
      <c r="O1566" s="257"/>
      <c r="P1566" s="257"/>
      <c r="Q1566" s="257"/>
      <c r="R1566" s="257"/>
      <c r="S1566" s="257"/>
      <c r="T1566" s="258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9" t="s">
        <v>155</v>
      </c>
      <c r="AU1566" s="259" t="s">
        <v>83</v>
      </c>
      <c r="AV1566" s="14" t="s">
        <v>81</v>
      </c>
      <c r="AW1566" s="14" t="s">
        <v>30</v>
      </c>
      <c r="AX1566" s="14" t="s">
        <v>73</v>
      </c>
      <c r="AY1566" s="259" t="s">
        <v>147</v>
      </c>
    </row>
    <row r="1567" s="13" customFormat="1">
      <c r="A1567" s="13"/>
      <c r="B1567" s="239"/>
      <c r="C1567" s="240"/>
      <c r="D1567" s="234" t="s">
        <v>155</v>
      </c>
      <c r="E1567" s="241" t="s">
        <v>1</v>
      </c>
      <c r="F1567" s="242" t="s">
        <v>2019</v>
      </c>
      <c r="G1567" s="240"/>
      <c r="H1567" s="243">
        <v>-21.149000000000001</v>
      </c>
      <c r="I1567" s="244"/>
      <c r="J1567" s="240"/>
      <c r="K1567" s="240"/>
      <c r="L1567" s="245"/>
      <c r="M1567" s="246"/>
      <c r="N1567" s="247"/>
      <c r="O1567" s="247"/>
      <c r="P1567" s="247"/>
      <c r="Q1567" s="247"/>
      <c r="R1567" s="247"/>
      <c r="S1567" s="247"/>
      <c r="T1567" s="24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9" t="s">
        <v>155</v>
      </c>
      <c r="AU1567" s="249" t="s">
        <v>83</v>
      </c>
      <c r="AV1567" s="13" t="s">
        <v>83</v>
      </c>
      <c r="AW1567" s="13" t="s">
        <v>30</v>
      </c>
      <c r="AX1567" s="13" t="s">
        <v>73</v>
      </c>
      <c r="AY1567" s="249" t="s">
        <v>147</v>
      </c>
    </row>
    <row r="1568" s="15" customFormat="1">
      <c r="A1568" s="15"/>
      <c r="B1568" s="260"/>
      <c r="C1568" s="261"/>
      <c r="D1568" s="234" t="s">
        <v>155</v>
      </c>
      <c r="E1568" s="262" t="s">
        <v>1</v>
      </c>
      <c r="F1568" s="263" t="s">
        <v>163</v>
      </c>
      <c r="G1568" s="261"/>
      <c r="H1568" s="264">
        <v>140.54900000000001</v>
      </c>
      <c r="I1568" s="265"/>
      <c r="J1568" s="261"/>
      <c r="K1568" s="261"/>
      <c r="L1568" s="266"/>
      <c r="M1568" s="267"/>
      <c r="N1568" s="268"/>
      <c r="O1568" s="268"/>
      <c r="P1568" s="268"/>
      <c r="Q1568" s="268"/>
      <c r="R1568" s="268"/>
      <c r="S1568" s="268"/>
      <c r="T1568" s="269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70" t="s">
        <v>155</v>
      </c>
      <c r="AU1568" s="270" t="s">
        <v>83</v>
      </c>
      <c r="AV1568" s="15" t="s">
        <v>153</v>
      </c>
      <c r="AW1568" s="15" t="s">
        <v>30</v>
      </c>
      <c r="AX1568" s="15" t="s">
        <v>81</v>
      </c>
      <c r="AY1568" s="270" t="s">
        <v>147</v>
      </c>
    </row>
    <row r="1569" s="2" customFormat="1" ht="24.15" customHeight="1">
      <c r="A1569" s="38"/>
      <c r="B1569" s="39"/>
      <c r="C1569" s="220" t="s">
        <v>2020</v>
      </c>
      <c r="D1569" s="220" t="s">
        <v>149</v>
      </c>
      <c r="E1569" s="221" t="s">
        <v>2021</v>
      </c>
      <c r="F1569" s="222" t="s">
        <v>2022</v>
      </c>
      <c r="G1569" s="223" t="s">
        <v>223</v>
      </c>
      <c r="H1569" s="224">
        <v>194.309</v>
      </c>
      <c r="I1569" s="225"/>
      <c r="J1569" s="226">
        <f>ROUND(I1569*H1569,2)</f>
        <v>0</v>
      </c>
      <c r="K1569" s="227"/>
      <c r="L1569" s="44"/>
      <c r="M1569" s="228" t="s">
        <v>1</v>
      </c>
      <c r="N1569" s="229" t="s">
        <v>40</v>
      </c>
      <c r="O1569" s="92"/>
      <c r="P1569" s="230">
        <f>O1569*H1569</f>
        <v>0</v>
      </c>
      <c r="Q1569" s="230">
        <v>0.00020000000000000001</v>
      </c>
      <c r="R1569" s="230">
        <f>Q1569*H1569</f>
        <v>0.038861800000000002</v>
      </c>
      <c r="S1569" s="230">
        <v>0</v>
      </c>
      <c r="T1569" s="231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232" t="s">
        <v>198</v>
      </c>
      <c r="AT1569" s="232" t="s">
        <v>149</v>
      </c>
      <c r="AU1569" s="232" t="s">
        <v>83</v>
      </c>
      <c r="AY1569" s="17" t="s">
        <v>147</v>
      </c>
      <c r="BE1569" s="233">
        <f>IF(N1569="základní",J1569,0)</f>
        <v>0</v>
      </c>
      <c r="BF1569" s="233">
        <f>IF(N1569="snížená",J1569,0)</f>
        <v>0</v>
      </c>
      <c r="BG1569" s="233">
        <f>IF(N1569="zákl. přenesená",J1569,0)</f>
        <v>0</v>
      </c>
      <c r="BH1569" s="233">
        <f>IF(N1569="sníž. přenesená",J1569,0)</f>
        <v>0</v>
      </c>
      <c r="BI1569" s="233">
        <f>IF(N1569="nulová",J1569,0)</f>
        <v>0</v>
      </c>
      <c r="BJ1569" s="17" t="s">
        <v>153</v>
      </c>
      <c r="BK1569" s="233">
        <f>ROUND(I1569*H1569,2)</f>
        <v>0</v>
      </c>
      <c r="BL1569" s="17" t="s">
        <v>198</v>
      </c>
      <c r="BM1569" s="232" t="s">
        <v>2023</v>
      </c>
    </row>
    <row r="1570" s="2" customFormat="1">
      <c r="A1570" s="38"/>
      <c r="B1570" s="39"/>
      <c r="C1570" s="40"/>
      <c r="D1570" s="234" t="s">
        <v>154</v>
      </c>
      <c r="E1570" s="40"/>
      <c r="F1570" s="235" t="s">
        <v>2022</v>
      </c>
      <c r="G1570" s="40"/>
      <c r="H1570" s="40"/>
      <c r="I1570" s="236"/>
      <c r="J1570" s="40"/>
      <c r="K1570" s="40"/>
      <c r="L1570" s="44"/>
      <c r="M1570" s="237"/>
      <c r="N1570" s="238"/>
      <c r="O1570" s="92"/>
      <c r="P1570" s="92"/>
      <c r="Q1570" s="92"/>
      <c r="R1570" s="92"/>
      <c r="S1570" s="92"/>
      <c r="T1570" s="93"/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  <c r="AE1570" s="38"/>
      <c r="AT1570" s="17" t="s">
        <v>154</v>
      </c>
      <c r="AU1570" s="17" t="s">
        <v>83</v>
      </c>
    </row>
    <row r="1571" s="14" customFormat="1">
      <c r="A1571" s="14"/>
      <c r="B1571" s="250"/>
      <c r="C1571" s="251"/>
      <c r="D1571" s="234" t="s">
        <v>155</v>
      </c>
      <c r="E1571" s="252" t="s">
        <v>1</v>
      </c>
      <c r="F1571" s="253" t="s">
        <v>2024</v>
      </c>
      <c r="G1571" s="251"/>
      <c r="H1571" s="252" t="s">
        <v>1</v>
      </c>
      <c r="I1571" s="254"/>
      <c r="J1571" s="251"/>
      <c r="K1571" s="251"/>
      <c r="L1571" s="255"/>
      <c r="M1571" s="256"/>
      <c r="N1571" s="257"/>
      <c r="O1571" s="257"/>
      <c r="P1571" s="257"/>
      <c r="Q1571" s="257"/>
      <c r="R1571" s="257"/>
      <c r="S1571" s="257"/>
      <c r="T1571" s="258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9" t="s">
        <v>155</v>
      </c>
      <c r="AU1571" s="259" t="s">
        <v>83</v>
      </c>
      <c r="AV1571" s="14" t="s">
        <v>81</v>
      </c>
      <c r="AW1571" s="14" t="s">
        <v>30</v>
      </c>
      <c r="AX1571" s="14" t="s">
        <v>73</v>
      </c>
      <c r="AY1571" s="259" t="s">
        <v>147</v>
      </c>
    </row>
    <row r="1572" s="13" customFormat="1">
      <c r="A1572" s="13"/>
      <c r="B1572" s="239"/>
      <c r="C1572" s="240"/>
      <c r="D1572" s="234" t="s">
        <v>155</v>
      </c>
      <c r="E1572" s="241" t="s">
        <v>1</v>
      </c>
      <c r="F1572" s="242" t="s">
        <v>382</v>
      </c>
      <c r="G1572" s="240"/>
      <c r="H1572" s="243">
        <v>64.109999999999999</v>
      </c>
      <c r="I1572" s="244"/>
      <c r="J1572" s="240"/>
      <c r="K1572" s="240"/>
      <c r="L1572" s="245"/>
      <c r="M1572" s="246"/>
      <c r="N1572" s="247"/>
      <c r="O1572" s="247"/>
      <c r="P1572" s="247"/>
      <c r="Q1572" s="247"/>
      <c r="R1572" s="247"/>
      <c r="S1572" s="247"/>
      <c r="T1572" s="24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9" t="s">
        <v>155</v>
      </c>
      <c r="AU1572" s="249" t="s">
        <v>83</v>
      </c>
      <c r="AV1572" s="13" t="s">
        <v>83</v>
      </c>
      <c r="AW1572" s="13" t="s">
        <v>30</v>
      </c>
      <c r="AX1572" s="13" t="s">
        <v>73</v>
      </c>
      <c r="AY1572" s="249" t="s">
        <v>147</v>
      </c>
    </row>
    <row r="1573" s="14" customFormat="1">
      <c r="A1573" s="14"/>
      <c r="B1573" s="250"/>
      <c r="C1573" s="251"/>
      <c r="D1573" s="234" t="s">
        <v>155</v>
      </c>
      <c r="E1573" s="252" t="s">
        <v>1</v>
      </c>
      <c r="F1573" s="253" t="s">
        <v>2025</v>
      </c>
      <c r="G1573" s="251"/>
      <c r="H1573" s="252" t="s">
        <v>1</v>
      </c>
      <c r="I1573" s="254"/>
      <c r="J1573" s="251"/>
      <c r="K1573" s="251"/>
      <c r="L1573" s="255"/>
      <c r="M1573" s="256"/>
      <c r="N1573" s="257"/>
      <c r="O1573" s="257"/>
      <c r="P1573" s="257"/>
      <c r="Q1573" s="257"/>
      <c r="R1573" s="257"/>
      <c r="S1573" s="257"/>
      <c r="T1573" s="258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9" t="s">
        <v>155</v>
      </c>
      <c r="AU1573" s="259" t="s">
        <v>83</v>
      </c>
      <c r="AV1573" s="14" t="s">
        <v>81</v>
      </c>
      <c r="AW1573" s="14" t="s">
        <v>30</v>
      </c>
      <c r="AX1573" s="14" t="s">
        <v>73</v>
      </c>
      <c r="AY1573" s="259" t="s">
        <v>147</v>
      </c>
    </row>
    <row r="1574" s="13" customFormat="1">
      <c r="A1574" s="13"/>
      <c r="B1574" s="239"/>
      <c r="C1574" s="240"/>
      <c r="D1574" s="234" t="s">
        <v>155</v>
      </c>
      <c r="E1574" s="241" t="s">
        <v>1</v>
      </c>
      <c r="F1574" s="242" t="s">
        <v>2026</v>
      </c>
      <c r="G1574" s="240"/>
      <c r="H1574" s="243">
        <v>195.19999999999999</v>
      </c>
      <c r="I1574" s="244"/>
      <c r="J1574" s="240"/>
      <c r="K1574" s="240"/>
      <c r="L1574" s="245"/>
      <c r="M1574" s="246"/>
      <c r="N1574" s="247"/>
      <c r="O1574" s="247"/>
      <c r="P1574" s="247"/>
      <c r="Q1574" s="247"/>
      <c r="R1574" s="247"/>
      <c r="S1574" s="247"/>
      <c r="T1574" s="24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49" t="s">
        <v>155</v>
      </c>
      <c r="AU1574" s="249" t="s">
        <v>83</v>
      </c>
      <c r="AV1574" s="13" t="s">
        <v>83</v>
      </c>
      <c r="AW1574" s="13" t="s">
        <v>30</v>
      </c>
      <c r="AX1574" s="13" t="s">
        <v>73</v>
      </c>
      <c r="AY1574" s="249" t="s">
        <v>147</v>
      </c>
    </row>
    <row r="1575" s="14" customFormat="1">
      <c r="A1575" s="14"/>
      <c r="B1575" s="250"/>
      <c r="C1575" s="251"/>
      <c r="D1575" s="234" t="s">
        <v>155</v>
      </c>
      <c r="E1575" s="252" t="s">
        <v>1</v>
      </c>
      <c r="F1575" s="253" t="s">
        <v>310</v>
      </c>
      <c r="G1575" s="251"/>
      <c r="H1575" s="252" t="s">
        <v>1</v>
      </c>
      <c r="I1575" s="254"/>
      <c r="J1575" s="251"/>
      <c r="K1575" s="251"/>
      <c r="L1575" s="255"/>
      <c r="M1575" s="256"/>
      <c r="N1575" s="257"/>
      <c r="O1575" s="257"/>
      <c r="P1575" s="257"/>
      <c r="Q1575" s="257"/>
      <c r="R1575" s="257"/>
      <c r="S1575" s="257"/>
      <c r="T1575" s="258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9" t="s">
        <v>155</v>
      </c>
      <c r="AU1575" s="259" t="s">
        <v>83</v>
      </c>
      <c r="AV1575" s="14" t="s">
        <v>81</v>
      </c>
      <c r="AW1575" s="14" t="s">
        <v>30</v>
      </c>
      <c r="AX1575" s="14" t="s">
        <v>73</v>
      </c>
      <c r="AY1575" s="259" t="s">
        <v>147</v>
      </c>
    </row>
    <row r="1576" s="13" customFormat="1">
      <c r="A1576" s="13"/>
      <c r="B1576" s="239"/>
      <c r="C1576" s="240"/>
      <c r="D1576" s="234" t="s">
        <v>155</v>
      </c>
      <c r="E1576" s="241" t="s">
        <v>1</v>
      </c>
      <c r="F1576" s="242" t="s">
        <v>2027</v>
      </c>
      <c r="G1576" s="240"/>
      <c r="H1576" s="243">
        <v>-31.311</v>
      </c>
      <c r="I1576" s="244"/>
      <c r="J1576" s="240"/>
      <c r="K1576" s="240"/>
      <c r="L1576" s="245"/>
      <c r="M1576" s="246"/>
      <c r="N1576" s="247"/>
      <c r="O1576" s="247"/>
      <c r="P1576" s="247"/>
      <c r="Q1576" s="247"/>
      <c r="R1576" s="247"/>
      <c r="S1576" s="247"/>
      <c r="T1576" s="24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9" t="s">
        <v>155</v>
      </c>
      <c r="AU1576" s="249" t="s">
        <v>83</v>
      </c>
      <c r="AV1576" s="13" t="s">
        <v>83</v>
      </c>
      <c r="AW1576" s="13" t="s">
        <v>30</v>
      </c>
      <c r="AX1576" s="13" t="s">
        <v>73</v>
      </c>
      <c r="AY1576" s="249" t="s">
        <v>147</v>
      </c>
    </row>
    <row r="1577" s="14" customFormat="1">
      <c r="A1577" s="14"/>
      <c r="B1577" s="250"/>
      <c r="C1577" s="251"/>
      <c r="D1577" s="234" t="s">
        <v>155</v>
      </c>
      <c r="E1577" s="252" t="s">
        <v>1</v>
      </c>
      <c r="F1577" s="253" t="s">
        <v>474</v>
      </c>
      <c r="G1577" s="251"/>
      <c r="H1577" s="252" t="s">
        <v>1</v>
      </c>
      <c r="I1577" s="254"/>
      <c r="J1577" s="251"/>
      <c r="K1577" s="251"/>
      <c r="L1577" s="255"/>
      <c r="M1577" s="256"/>
      <c r="N1577" s="257"/>
      <c r="O1577" s="257"/>
      <c r="P1577" s="257"/>
      <c r="Q1577" s="257"/>
      <c r="R1577" s="257"/>
      <c r="S1577" s="257"/>
      <c r="T1577" s="258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9" t="s">
        <v>155</v>
      </c>
      <c r="AU1577" s="259" t="s">
        <v>83</v>
      </c>
      <c r="AV1577" s="14" t="s">
        <v>81</v>
      </c>
      <c r="AW1577" s="14" t="s">
        <v>30</v>
      </c>
      <c r="AX1577" s="14" t="s">
        <v>73</v>
      </c>
      <c r="AY1577" s="259" t="s">
        <v>147</v>
      </c>
    </row>
    <row r="1578" s="13" customFormat="1">
      <c r="A1578" s="13"/>
      <c r="B1578" s="239"/>
      <c r="C1578" s="240"/>
      <c r="D1578" s="234" t="s">
        <v>155</v>
      </c>
      <c r="E1578" s="241" t="s">
        <v>1</v>
      </c>
      <c r="F1578" s="242" t="s">
        <v>2028</v>
      </c>
      <c r="G1578" s="240"/>
      <c r="H1578" s="243">
        <v>5.593</v>
      </c>
      <c r="I1578" s="244"/>
      <c r="J1578" s="240"/>
      <c r="K1578" s="240"/>
      <c r="L1578" s="245"/>
      <c r="M1578" s="246"/>
      <c r="N1578" s="247"/>
      <c r="O1578" s="247"/>
      <c r="P1578" s="247"/>
      <c r="Q1578" s="247"/>
      <c r="R1578" s="247"/>
      <c r="S1578" s="247"/>
      <c r="T1578" s="24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49" t="s">
        <v>155</v>
      </c>
      <c r="AU1578" s="249" t="s">
        <v>83</v>
      </c>
      <c r="AV1578" s="13" t="s">
        <v>83</v>
      </c>
      <c r="AW1578" s="13" t="s">
        <v>30</v>
      </c>
      <c r="AX1578" s="13" t="s">
        <v>73</v>
      </c>
      <c r="AY1578" s="249" t="s">
        <v>147</v>
      </c>
    </row>
    <row r="1579" s="14" customFormat="1">
      <c r="A1579" s="14"/>
      <c r="B1579" s="250"/>
      <c r="C1579" s="251"/>
      <c r="D1579" s="234" t="s">
        <v>155</v>
      </c>
      <c r="E1579" s="252" t="s">
        <v>1</v>
      </c>
      <c r="F1579" s="253" t="s">
        <v>399</v>
      </c>
      <c r="G1579" s="251"/>
      <c r="H1579" s="252" t="s">
        <v>1</v>
      </c>
      <c r="I1579" s="254"/>
      <c r="J1579" s="251"/>
      <c r="K1579" s="251"/>
      <c r="L1579" s="255"/>
      <c r="M1579" s="256"/>
      <c r="N1579" s="257"/>
      <c r="O1579" s="257"/>
      <c r="P1579" s="257"/>
      <c r="Q1579" s="257"/>
      <c r="R1579" s="257"/>
      <c r="S1579" s="257"/>
      <c r="T1579" s="258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9" t="s">
        <v>155</v>
      </c>
      <c r="AU1579" s="259" t="s">
        <v>83</v>
      </c>
      <c r="AV1579" s="14" t="s">
        <v>81</v>
      </c>
      <c r="AW1579" s="14" t="s">
        <v>30</v>
      </c>
      <c r="AX1579" s="14" t="s">
        <v>73</v>
      </c>
      <c r="AY1579" s="259" t="s">
        <v>147</v>
      </c>
    </row>
    <row r="1580" s="13" customFormat="1">
      <c r="A1580" s="13"/>
      <c r="B1580" s="239"/>
      <c r="C1580" s="240"/>
      <c r="D1580" s="234" t="s">
        <v>155</v>
      </c>
      <c r="E1580" s="241" t="s">
        <v>1</v>
      </c>
      <c r="F1580" s="242" t="s">
        <v>400</v>
      </c>
      <c r="G1580" s="240"/>
      <c r="H1580" s="243">
        <v>-39.283000000000001</v>
      </c>
      <c r="I1580" s="244"/>
      <c r="J1580" s="240"/>
      <c r="K1580" s="240"/>
      <c r="L1580" s="245"/>
      <c r="M1580" s="246"/>
      <c r="N1580" s="247"/>
      <c r="O1580" s="247"/>
      <c r="P1580" s="247"/>
      <c r="Q1580" s="247"/>
      <c r="R1580" s="247"/>
      <c r="S1580" s="247"/>
      <c r="T1580" s="24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9" t="s">
        <v>155</v>
      </c>
      <c r="AU1580" s="249" t="s">
        <v>83</v>
      </c>
      <c r="AV1580" s="13" t="s">
        <v>83</v>
      </c>
      <c r="AW1580" s="13" t="s">
        <v>30</v>
      </c>
      <c r="AX1580" s="13" t="s">
        <v>73</v>
      </c>
      <c r="AY1580" s="249" t="s">
        <v>147</v>
      </c>
    </row>
    <row r="1581" s="15" customFormat="1">
      <c r="A1581" s="15"/>
      <c r="B1581" s="260"/>
      <c r="C1581" s="261"/>
      <c r="D1581" s="234" t="s">
        <v>155</v>
      </c>
      <c r="E1581" s="262" t="s">
        <v>1</v>
      </c>
      <c r="F1581" s="263" t="s">
        <v>163</v>
      </c>
      <c r="G1581" s="261"/>
      <c r="H1581" s="264">
        <v>194.309</v>
      </c>
      <c r="I1581" s="265"/>
      <c r="J1581" s="261"/>
      <c r="K1581" s="261"/>
      <c r="L1581" s="266"/>
      <c r="M1581" s="267"/>
      <c r="N1581" s="268"/>
      <c r="O1581" s="268"/>
      <c r="P1581" s="268"/>
      <c r="Q1581" s="268"/>
      <c r="R1581" s="268"/>
      <c r="S1581" s="268"/>
      <c r="T1581" s="269"/>
      <c r="U1581" s="15"/>
      <c r="V1581" s="15"/>
      <c r="W1581" s="15"/>
      <c r="X1581" s="15"/>
      <c r="Y1581" s="15"/>
      <c r="Z1581" s="15"/>
      <c r="AA1581" s="15"/>
      <c r="AB1581" s="15"/>
      <c r="AC1581" s="15"/>
      <c r="AD1581" s="15"/>
      <c r="AE1581" s="15"/>
      <c r="AT1581" s="270" t="s">
        <v>155</v>
      </c>
      <c r="AU1581" s="270" t="s">
        <v>83</v>
      </c>
      <c r="AV1581" s="15" t="s">
        <v>153</v>
      </c>
      <c r="AW1581" s="15" t="s">
        <v>30</v>
      </c>
      <c r="AX1581" s="15" t="s">
        <v>81</v>
      </c>
      <c r="AY1581" s="270" t="s">
        <v>147</v>
      </c>
    </row>
    <row r="1582" s="2" customFormat="1" ht="33" customHeight="1">
      <c r="A1582" s="38"/>
      <c r="B1582" s="39"/>
      <c r="C1582" s="220" t="s">
        <v>1104</v>
      </c>
      <c r="D1582" s="220" t="s">
        <v>149</v>
      </c>
      <c r="E1582" s="221" t="s">
        <v>2029</v>
      </c>
      <c r="F1582" s="222" t="s">
        <v>2030</v>
      </c>
      <c r="G1582" s="223" t="s">
        <v>223</v>
      </c>
      <c r="H1582" s="224">
        <v>194.309</v>
      </c>
      <c r="I1582" s="225"/>
      <c r="J1582" s="226">
        <f>ROUND(I1582*H1582,2)</f>
        <v>0</v>
      </c>
      <c r="K1582" s="227"/>
      <c r="L1582" s="44"/>
      <c r="M1582" s="228" t="s">
        <v>1</v>
      </c>
      <c r="N1582" s="229" t="s">
        <v>40</v>
      </c>
      <c r="O1582" s="92"/>
      <c r="P1582" s="230">
        <f>O1582*H1582</f>
        <v>0</v>
      </c>
      <c r="Q1582" s="230">
        <v>0.00025999999999999998</v>
      </c>
      <c r="R1582" s="230">
        <f>Q1582*H1582</f>
        <v>0.050520339999999997</v>
      </c>
      <c r="S1582" s="230">
        <v>0</v>
      </c>
      <c r="T1582" s="231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32" t="s">
        <v>198</v>
      </c>
      <c r="AT1582" s="232" t="s">
        <v>149</v>
      </c>
      <c r="AU1582" s="232" t="s">
        <v>83</v>
      </c>
      <c r="AY1582" s="17" t="s">
        <v>147</v>
      </c>
      <c r="BE1582" s="233">
        <f>IF(N1582="základní",J1582,0)</f>
        <v>0</v>
      </c>
      <c r="BF1582" s="233">
        <f>IF(N1582="snížená",J1582,0)</f>
        <v>0</v>
      </c>
      <c r="BG1582" s="233">
        <f>IF(N1582="zákl. přenesená",J1582,0)</f>
        <v>0</v>
      </c>
      <c r="BH1582" s="233">
        <f>IF(N1582="sníž. přenesená",J1582,0)</f>
        <v>0</v>
      </c>
      <c r="BI1582" s="233">
        <f>IF(N1582="nulová",J1582,0)</f>
        <v>0</v>
      </c>
      <c r="BJ1582" s="17" t="s">
        <v>153</v>
      </c>
      <c r="BK1582" s="233">
        <f>ROUND(I1582*H1582,2)</f>
        <v>0</v>
      </c>
      <c r="BL1582" s="17" t="s">
        <v>198</v>
      </c>
      <c r="BM1582" s="232" t="s">
        <v>2031</v>
      </c>
    </row>
    <row r="1583" s="2" customFormat="1">
      <c r="A1583" s="38"/>
      <c r="B1583" s="39"/>
      <c r="C1583" s="40"/>
      <c r="D1583" s="234" t="s">
        <v>154</v>
      </c>
      <c r="E1583" s="40"/>
      <c r="F1583" s="235" t="s">
        <v>2030</v>
      </c>
      <c r="G1583" s="40"/>
      <c r="H1583" s="40"/>
      <c r="I1583" s="236"/>
      <c r="J1583" s="40"/>
      <c r="K1583" s="40"/>
      <c r="L1583" s="44"/>
      <c r="M1583" s="237"/>
      <c r="N1583" s="238"/>
      <c r="O1583" s="92"/>
      <c r="P1583" s="92"/>
      <c r="Q1583" s="92"/>
      <c r="R1583" s="92"/>
      <c r="S1583" s="92"/>
      <c r="T1583" s="93"/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  <c r="AE1583" s="38"/>
      <c r="AT1583" s="17" t="s">
        <v>154</v>
      </c>
      <c r="AU1583" s="17" t="s">
        <v>83</v>
      </c>
    </row>
    <row r="1584" s="2" customFormat="1" ht="16.5" customHeight="1">
      <c r="A1584" s="38"/>
      <c r="B1584" s="39"/>
      <c r="C1584" s="220" t="s">
        <v>2032</v>
      </c>
      <c r="D1584" s="220" t="s">
        <v>149</v>
      </c>
      <c r="E1584" s="221" t="s">
        <v>2033</v>
      </c>
      <c r="F1584" s="222" t="s">
        <v>2034</v>
      </c>
      <c r="G1584" s="223" t="s">
        <v>223</v>
      </c>
      <c r="H1584" s="224">
        <v>102.002</v>
      </c>
      <c r="I1584" s="225"/>
      <c r="J1584" s="226">
        <f>ROUND(I1584*H1584,2)</f>
        <v>0</v>
      </c>
      <c r="K1584" s="227"/>
      <c r="L1584" s="44"/>
      <c r="M1584" s="228" t="s">
        <v>1</v>
      </c>
      <c r="N1584" s="229" t="s">
        <v>40</v>
      </c>
      <c r="O1584" s="92"/>
      <c r="P1584" s="230">
        <f>O1584*H1584</f>
        <v>0</v>
      </c>
      <c r="Q1584" s="230">
        <v>0.00025000000000000001</v>
      </c>
      <c r="R1584" s="230">
        <f>Q1584*H1584</f>
        <v>0.025500499999999999</v>
      </c>
      <c r="S1584" s="230">
        <v>0</v>
      </c>
      <c r="T1584" s="231">
        <f>S1584*H1584</f>
        <v>0</v>
      </c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R1584" s="232" t="s">
        <v>198</v>
      </c>
      <c r="AT1584" s="232" t="s">
        <v>149</v>
      </c>
      <c r="AU1584" s="232" t="s">
        <v>83</v>
      </c>
      <c r="AY1584" s="17" t="s">
        <v>147</v>
      </c>
      <c r="BE1584" s="233">
        <f>IF(N1584="základní",J1584,0)</f>
        <v>0</v>
      </c>
      <c r="BF1584" s="233">
        <f>IF(N1584="snížená",J1584,0)</f>
        <v>0</v>
      </c>
      <c r="BG1584" s="233">
        <f>IF(N1584="zákl. přenesená",J1584,0)</f>
        <v>0</v>
      </c>
      <c r="BH1584" s="233">
        <f>IF(N1584="sníž. přenesená",J1584,0)</f>
        <v>0</v>
      </c>
      <c r="BI1584" s="233">
        <f>IF(N1584="nulová",J1584,0)</f>
        <v>0</v>
      </c>
      <c r="BJ1584" s="17" t="s">
        <v>153</v>
      </c>
      <c r="BK1584" s="233">
        <f>ROUND(I1584*H1584,2)</f>
        <v>0</v>
      </c>
      <c r="BL1584" s="17" t="s">
        <v>198</v>
      </c>
      <c r="BM1584" s="232" t="s">
        <v>2035</v>
      </c>
    </row>
    <row r="1585" s="2" customFormat="1">
      <c r="A1585" s="38"/>
      <c r="B1585" s="39"/>
      <c r="C1585" s="40"/>
      <c r="D1585" s="234" t="s">
        <v>154</v>
      </c>
      <c r="E1585" s="40"/>
      <c r="F1585" s="235" t="s">
        <v>2034</v>
      </c>
      <c r="G1585" s="40"/>
      <c r="H1585" s="40"/>
      <c r="I1585" s="236"/>
      <c r="J1585" s="40"/>
      <c r="K1585" s="40"/>
      <c r="L1585" s="44"/>
      <c r="M1585" s="237"/>
      <c r="N1585" s="238"/>
      <c r="O1585" s="92"/>
      <c r="P1585" s="92"/>
      <c r="Q1585" s="92"/>
      <c r="R1585" s="92"/>
      <c r="S1585" s="92"/>
      <c r="T1585" s="93"/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T1585" s="17" t="s">
        <v>154</v>
      </c>
      <c r="AU1585" s="17" t="s">
        <v>83</v>
      </c>
    </row>
    <row r="1586" s="13" customFormat="1">
      <c r="A1586" s="13"/>
      <c r="B1586" s="239"/>
      <c r="C1586" s="240"/>
      <c r="D1586" s="234" t="s">
        <v>155</v>
      </c>
      <c r="E1586" s="241" t="s">
        <v>1</v>
      </c>
      <c r="F1586" s="242" t="s">
        <v>909</v>
      </c>
      <c r="G1586" s="240"/>
      <c r="H1586" s="243">
        <v>122.685</v>
      </c>
      <c r="I1586" s="244"/>
      <c r="J1586" s="240"/>
      <c r="K1586" s="240"/>
      <c r="L1586" s="245"/>
      <c r="M1586" s="246"/>
      <c r="N1586" s="247"/>
      <c r="O1586" s="247"/>
      <c r="P1586" s="247"/>
      <c r="Q1586" s="247"/>
      <c r="R1586" s="247"/>
      <c r="S1586" s="247"/>
      <c r="T1586" s="24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9" t="s">
        <v>155</v>
      </c>
      <c r="AU1586" s="249" t="s">
        <v>83</v>
      </c>
      <c r="AV1586" s="13" t="s">
        <v>83</v>
      </c>
      <c r="AW1586" s="13" t="s">
        <v>30</v>
      </c>
      <c r="AX1586" s="13" t="s">
        <v>73</v>
      </c>
      <c r="AY1586" s="249" t="s">
        <v>147</v>
      </c>
    </row>
    <row r="1587" s="14" customFormat="1">
      <c r="A1587" s="14"/>
      <c r="B1587" s="250"/>
      <c r="C1587" s="251"/>
      <c r="D1587" s="234" t="s">
        <v>155</v>
      </c>
      <c r="E1587" s="252" t="s">
        <v>1</v>
      </c>
      <c r="F1587" s="253" t="s">
        <v>310</v>
      </c>
      <c r="G1587" s="251"/>
      <c r="H1587" s="252" t="s">
        <v>1</v>
      </c>
      <c r="I1587" s="254"/>
      <c r="J1587" s="251"/>
      <c r="K1587" s="251"/>
      <c r="L1587" s="255"/>
      <c r="M1587" s="256"/>
      <c r="N1587" s="257"/>
      <c r="O1587" s="257"/>
      <c r="P1587" s="257"/>
      <c r="Q1587" s="257"/>
      <c r="R1587" s="257"/>
      <c r="S1587" s="257"/>
      <c r="T1587" s="258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9" t="s">
        <v>155</v>
      </c>
      <c r="AU1587" s="259" t="s">
        <v>83</v>
      </c>
      <c r="AV1587" s="14" t="s">
        <v>81</v>
      </c>
      <c r="AW1587" s="14" t="s">
        <v>30</v>
      </c>
      <c r="AX1587" s="14" t="s">
        <v>73</v>
      </c>
      <c r="AY1587" s="259" t="s">
        <v>147</v>
      </c>
    </row>
    <row r="1588" s="13" customFormat="1">
      <c r="A1588" s="13"/>
      <c r="B1588" s="239"/>
      <c r="C1588" s="240"/>
      <c r="D1588" s="234" t="s">
        <v>155</v>
      </c>
      <c r="E1588" s="241" t="s">
        <v>1</v>
      </c>
      <c r="F1588" s="242" t="s">
        <v>910</v>
      </c>
      <c r="G1588" s="240"/>
      <c r="H1588" s="243">
        <v>-20.683</v>
      </c>
      <c r="I1588" s="244"/>
      <c r="J1588" s="240"/>
      <c r="K1588" s="240"/>
      <c r="L1588" s="245"/>
      <c r="M1588" s="246"/>
      <c r="N1588" s="247"/>
      <c r="O1588" s="247"/>
      <c r="P1588" s="247"/>
      <c r="Q1588" s="247"/>
      <c r="R1588" s="247"/>
      <c r="S1588" s="247"/>
      <c r="T1588" s="24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9" t="s">
        <v>155</v>
      </c>
      <c r="AU1588" s="249" t="s">
        <v>83</v>
      </c>
      <c r="AV1588" s="13" t="s">
        <v>83</v>
      </c>
      <c r="AW1588" s="13" t="s">
        <v>30</v>
      </c>
      <c r="AX1588" s="13" t="s">
        <v>73</v>
      </c>
      <c r="AY1588" s="249" t="s">
        <v>147</v>
      </c>
    </row>
    <row r="1589" s="15" customFormat="1">
      <c r="A1589" s="15"/>
      <c r="B1589" s="260"/>
      <c r="C1589" s="261"/>
      <c r="D1589" s="234" t="s">
        <v>155</v>
      </c>
      <c r="E1589" s="262" t="s">
        <v>1</v>
      </c>
      <c r="F1589" s="263" t="s">
        <v>163</v>
      </c>
      <c r="G1589" s="261"/>
      <c r="H1589" s="264">
        <v>102.002</v>
      </c>
      <c r="I1589" s="265"/>
      <c r="J1589" s="261"/>
      <c r="K1589" s="261"/>
      <c r="L1589" s="266"/>
      <c r="M1589" s="267"/>
      <c r="N1589" s="268"/>
      <c r="O1589" s="268"/>
      <c r="P1589" s="268"/>
      <c r="Q1589" s="268"/>
      <c r="R1589" s="268"/>
      <c r="S1589" s="268"/>
      <c r="T1589" s="269"/>
      <c r="U1589" s="15"/>
      <c r="V1589" s="15"/>
      <c r="W1589" s="15"/>
      <c r="X1589" s="15"/>
      <c r="Y1589" s="15"/>
      <c r="Z1589" s="15"/>
      <c r="AA1589" s="15"/>
      <c r="AB1589" s="15"/>
      <c r="AC1589" s="15"/>
      <c r="AD1589" s="15"/>
      <c r="AE1589" s="15"/>
      <c r="AT1589" s="270" t="s">
        <v>155</v>
      </c>
      <c r="AU1589" s="270" t="s">
        <v>83</v>
      </c>
      <c r="AV1589" s="15" t="s">
        <v>153</v>
      </c>
      <c r="AW1589" s="15" t="s">
        <v>30</v>
      </c>
      <c r="AX1589" s="15" t="s">
        <v>81</v>
      </c>
      <c r="AY1589" s="270" t="s">
        <v>147</v>
      </c>
    </row>
    <row r="1590" s="12" customFormat="1" ht="22.8" customHeight="1">
      <c r="A1590" s="12"/>
      <c r="B1590" s="204"/>
      <c r="C1590" s="205"/>
      <c r="D1590" s="206" t="s">
        <v>72</v>
      </c>
      <c r="E1590" s="218" t="s">
        <v>2036</v>
      </c>
      <c r="F1590" s="218" t="s">
        <v>2037</v>
      </c>
      <c r="G1590" s="205"/>
      <c r="H1590" s="205"/>
      <c r="I1590" s="208"/>
      <c r="J1590" s="219">
        <f>BK1590</f>
        <v>0</v>
      </c>
      <c r="K1590" s="205"/>
      <c r="L1590" s="210"/>
      <c r="M1590" s="211"/>
      <c r="N1590" s="212"/>
      <c r="O1590" s="212"/>
      <c r="P1590" s="213">
        <f>SUM(P1591:P1600)</f>
        <v>0</v>
      </c>
      <c r="Q1590" s="212"/>
      <c r="R1590" s="213">
        <f>SUM(R1591:R1600)</f>
        <v>0.010521600000000001</v>
      </c>
      <c r="S1590" s="212"/>
      <c r="T1590" s="214">
        <f>SUM(T1591:T1600)</f>
        <v>0</v>
      </c>
      <c r="U1590" s="12"/>
      <c r="V1590" s="12"/>
      <c r="W1590" s="12"/>
      <c r="X1590" s="12"/>
      <c r="Y1590" s="12"/>
      <c r="Z1590" s="12"/>
      <c r="AA1590" s="12"/>
      <c r="AB1590" s="12"/>
      <c r="AC1590" s="12"/>
      <c r="AD1590" s="12"/>
      <c r="AE1590" s="12"/>
      <c r="AR1590" s="215" t="s">
        <v>83</v>
      </c>
      <c r="AT1590" s="216" t="s">
        <v>72</v>
      </c>
      <c r="AU1590" s="216" t="s">
        <v>81</v>
      </c>
      <c r="AY1590" s="215" t="s">
        <v>147</v>
      </c>
      <c r="BK1590" s="217">
        <f>SUM(BK1591:BK1600)</f>
        <v>0</v>
      </c>
    </row>
    <row r="1591" s="2" customFormat="1" ht="16.5" customHeight="1">
      <c r="A1591" s="38"/>
      <c r="B1591" s="39"/>
      <c r="C1591" s="220" t="s">
        <v>1109</v>
      </c>
      <c r="D1591" s="220" t="s">
        <v>149</v>
      </c>
      <c r="E1591" s="221" t="s">
        <v>2038</v>
      </c>
      <c r="F1591" s="222" t="s">
        <v>2039</v>
      </c>
      <c r="G1591" s="223" t="s">
        <v>223</v>
      </c>
      <c r="H1591" s="224">
        <v>17.024999999999999</v>
      </c>
      <c r="I1591" s="225"/>
      <c r="J1591" s="226">
        <f>ROUND(I1591*H1591,2)</f>
        <v>0</v>
      </c>
      <c r="K1591" s="227"/>
      <c r="L1591" s="44"/>
      <c r="M1591" s="228" t="s">
        <v>1</v>
      </c>
      <c r="N1591" s="229" t="s">
        <v>40</v>
      </c>
      <c r="O1591" s="92"/>
      <c r="P1591" s="230">
        <f>O1591*H1591</f>
        <v>0</v>
      </c>
      <c r="Q1591" s="230">
        <v>0</v>
      </c>
      <c r="R1591" s="230">
        <f>Q1591*H1591</f>
        <v>0</v>
      </c>
      <c r="S1591" s="230">
        <v>0</v>
      </c>
      <c r="T1591" s="231">
        <f>S1591*H1591</f>
        <v>0</v>
      </c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  <c r="AE1591" s="38"/>
      <c r="AR1591" s="232" t="s">
        <v>198</v>
      </c>
      <c r="AT1591" s="232" t="s">
        <v>149</v>
      </c>
      <c r="AU1591" s="232" t="s">
        <v>83</v>
      </c>
      <c r="AY1591" s="17" t="s">
        <v>147</v>
      </c>
      <c r="BE1591" s="233">
        <f>IF(N1591="základní",J1591,0)</f>
        <v>0</v>
      </c>
      <c r="BF1591" s="233">
        <f>IF(N1591="snížená",J1591,0)</f>
        <v>0</v>
      </c>
      <c r="BG1591" s="233">
        <f>IF(N1591="zákl. přenesená",J1591,0)</f>
        <v>0</v>
      </c>
      <c r="BH1591" s="233">
        <f>IF(N1591="sníž. přenesená",J1591,0)</f>
        <v>0</v>
      </c>
      <c r="BI1591" s="233">
        <f>IF(N1591="nulová",J1591,0)</f>
        <v>0</v>
      </c>
      <c r="BJ1591" s="17" t="s">
        <v>153</v>
      </c>
      <c r="BK1591" s="233">
        <f>ROUND(I1591*H1591,2)</f>
        <v>0</v>
      </c>
      <c r="BL1591" s="17" t="s">
        <v>198</v>
      </c>
      <c r="BM1591" s="232" t="s">
        <v>2040</v>
      </c>
    </row>
    <row r="1592" s="2" customFormat="1">
      <c r="A1592" s="38"/>
      <c r="B1592" s="39"/>
      <c r="C1592" s="40"/>
      <c r="D1592" s="234" t="s">
        <v>154</v>
      </c>
      <c r="E1592" s="40"/>
      <c r="F1592" s="235" t="s">
        <v>2039</v>
      </c>
      <c r="G1592" s="40"/>
      <c r="H1592" s="40"/>
      <c r="I1592" s="236"/>
      <c r="J1592" s="40"/>
      <c r="K1592" s="40"/>
      <c r="L1592" s="44"/>
      <c r="M1592" s="237"/>
      <c r="N1592" s="238"/>
      <c r="O1592" s="92"/>
      <c r="P1592" s="92"/>
      <c r="Q1592" s="92"/>
      <c r="R1592" s="92"/>
      <c r="S1592" s="92"/>
      <c r="T1592" s="93"/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T1592" s="17" t="s">
        <v>154</v>
      </c>
      <c r="AU1592" s="17" t="s">
        <v>83</v>
      </c>
    </row>
    <row r="1593" s="13" customFormat="1">
      <c r="A1593" s="13"/>
      <c r="B1593" s="239"/>
      <c r="C1593" s="240"/>
      <c r="D1593" s="234" t="s">
        <v>155</v>
      </c>
      <c r="E1593" s="241" t="s">
        <v>1</v>
      </c>
      <c r="F1593" s="242" t="s">
        <v>2041</v>
      </c>
      <c r="G1593" s="240"/>
      <c r="H1593" s="243">
        <v>17.024999999999999</v>
      </c>
      <c r="I1593" s="244"/>
      <c r="J1593" s="240"/>
      <c r="K1593" s="240"/>
      <c r="L1593" s="245"/>
      <c r="M1593" s="246"/>
      <c r="N1593" s="247"/>
      <c r="O1593" s="247"/>
      <c r="P1593" s="247"/>
      <c r="Q1593" s="247"/>
      <c r="R1593" s="247"/>
      <c r="S1593" s="247"/>
      <c r="T1593" s="24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49" t="s">
        <v>155</v>
      </c>
      <c r="AU1593" s="249" t="s">
        <v>83</v>
      </c>
      <c r="AV1593" s="13" t="s">
        <v>83</v>
      </c>
      <c r="AW1593" s="13" t="s">
        <v>30</v>
      </c>
      <c r="AX1593" s="13" t="s">
        <v>73</v>
      </c>
      <c r="AY1593" s="249" t="s">
        <v>147</v>
      </c>
    </row>
    <row r="1594" s="15" customFormat="1">
      <c r="A1594" s="15"/>
      <c r="B1594" s="260"/>
      <c r="C1594" s="261"/>
      <c r="D1594" s="234" t="s">
        <v>155</v>
      </c>
      <c r="E1594" s="262" t="s">
        <v>1</v>
      </c>
      <c r="F1594" s="263" t="s">
        <v>163</v>
      </c>
      <c r="G1594" s="261"/>
      <c r="H1594" s="264">
        <v>17.024999999999999</v>
      </c>
      <c r="I1594" s="265"/>
      <c r="J1594" s="261"/>
      <c r="K1594" s="261"/>
      <c r="L1594" s="266"/>
      <c r="M1594" s="267"/>
      <c r="N1594" s="268"/>
      <c r="O1594" s="268"/>
      <c r="P1594" s="268"/>
      <c r="Q1594" s="268"/>
      <c r="R1594" s="268"/>
      <c r="S1594" s="268"/>
      <c r="T1594" s="269"/>
      <c r="U1594" s="15"/>
      <c r="V1594" s="15"/>
      <c r="W1594" s="15"/>
      <c r="X1594" s="15"/>
      <c r="Y1594" s="15"/>
      <c r="Z1594" s="15"/>
      <c r="AA1594" s="15"/>
      <c r="AB1594" s="15"/>
      <c r="AC1594" s="15"/>
      <c r="AD1594" s="15"/>
      <c r="AE1594" s="15"/>
      <c r="AT1594" s="270" t="s">
        <v>155</v>
      </c>
      <c r="AU1594" s="270" t="s">
        <v>83</v>
      </c>
      <c r="AV1594" s="15" t="s">
        <v>153</v>
      </c>
      <c r="AW1594" s="15" t="s">
        <v>30</v>
      </c>
      <c r="AX1594" s="15" t="s">
        <v>81</v>
      </c>
      <c r="AY1594" s="270" t="s">
        <v>147</v>
      </c>
    </row>
    <row r="1595" s="2" customFormat="1" ht="16.5" customHeight="1">
      <c r="A1595" s="38"/>
      <c r="B1595" s="39"/>
      <c r="C1595" s="271" t="s">
        <v>2042</v>
      </c>
      <c r="D1595" s="271" t="s">
        <v>253</v>
      </c>
      <c r="E1595" s="272" t="s">
        <v>2043</v>
      </c>
      <c r="F1595" s="273" t="s">
        <v>2044</v>
      </c>
      <c r="G1595" s="274" t="s">
        <v>223</v>
      </c>
      <c r="H1595" s="275">
        <v>17.536000000000001</v>
      </c>
      <c r="I1595" s="276"/>
      <c r="J1595" s="277">
        <f>ROUND(I1595*H1595,2)</f>
        <v>0</v>
      </c>
      <c r="K1595" s="278"/>
      <c r="L1595" s="279"/>
      <c r="M1595" s="280" t="s">
        <v>1</v>
      </c>
      <c r="N1595" s="281" t="s">
        <v>40</v>
      </c>
      <c r="O1595" s="92"/>
      <c r="P1595" s="230">
        <f>O1595*H1595</f>
        <v>0</v>
      </c>
      <c r="Q1595" s="230">
        <v>0.00059999999999999995</v>
      </c>
      <c r="R1595" s="230">
        <f>Q1595*H1595</f>
        <v>0.010521600000000001</v>
      </c>
      <c r="S1595" s="230">
        <v>0</v>
      </c>
      <c r="T1595" s="231">
        <f>S1595*H1595</f>
        <v>0</v>
      </c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  <c r="AR1595" s="232" t="s">
        <v>241</v>
      </c>
      <c r="AT1595" s="232" t="s">
        <v>253</v>
      </c>
      <c r="AU1595" s="232" t="s">
        <v>83</v>
      </c>
      <c r="AY1595" s="17" t="s">
        <v>147</v>
      </c>
      <c r="BE1595" s="233">
        <f>IF(N1595="základní",J1595,0)</f>
        <v>0</v>
      </c>
      <c r="BF1595" s="233">
        <f>IF(N1595="snížená",J1595,0)</f>
        <v>0</v>
      </c>
      <c r="BG1595" s="233">
        <f>IF(N1595="zákl. přenesená",J1595,0)</f>
        <v>0</v>
      </c>
      <c r="BH1595" s="233">
        <f>IF(N1595="sníž. přenesená",J1595,0)</f>
        <v>0</v>
      </c>
      <c r="BI1595" s="233">
        <f>IF(N1595="nulová",J1595,0)</f>
        <v>0</v>
      </c>
      <c r="BJ1595" s="17" t="s">
        <v>153</v>
      </c>
      <c r="BK1595" s="233">
        <f>ROUND(I1595*H1595,2)</f>
        <v>0</v>
      </c>
      <c r="BL1595" s="17" t="s">
        <v>198</v>
      </c>
      <c r="BM1595" s="232" t="s">
        <v>2045</v>
      </c>
    </row>
    <row r="1596" s="2" customFormat="1">
      <c r="A1596" s="38"/>
      <c r="B1596" s="39"/>
      <c r="C1596" s="40"/>
      <c r="D1596" s="234" t="s">
        <v>154</v>
      </c>
      <c r="E1596" s="40"/>
      <c r="F1596" s="235" t="s">
        <v>2044</v>
      </c>
      <c r="G1596" s="40"/>
      <c r="H1596" s="40"/>
      <c r="I1596" s="236"/>
      <c r="J1596" s="40"/>
      <c r="K1596" s="40"/>
      <c r="L1596" s="44"/>
      <c r="M1596" s="237"/>
      <c r="N1596" s="238"/>
      <c r="O1596" s="92"/>
      <c r="P1596" s="92"/>
      <c r="Q1596" s="92"/>
      <c r="R1596" s="92"/>
      <c r="S1596" s="92"/>
      <c r="T1596" s="93"/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T1596" s="17" t="s">
        <v>154</v>
      </c>
      <c r="AU1596" s="17" t="s">
        <v>83</v>
      </c>
    </row>
    <row r="1597" s="13" customFormat="1">
      <c r="A1597" s="13"/>
      <c r="B1597" s="239"/>
      <c r="C1597" s="240"/>
      <c r="D1597" s="234" t="s">
        <v>155</v>
      </c>
      <c r="E1597" s="241" t="s">
        <v>1</v>
      </c>
      <c r="F1597" s="242" t="s">
        <v>2046</v>
      </c>
      <c r="G1597" s="240"/>
      <c r="H1597" s="243">
        <v>17.536000000000001</v>
      </c>
      <c r="I1597" s="244"/>
      <c r="J1597" s="240"/>
      <c r="K1597" s="240"/>
      <c r="L1597" s="245"/>
      <c r="M1597" s="246"/>
      <c r="N1597" s="247"/>
      <c r="O1597" s="247"/>
      <c r="P1597" s="247"/>
      <c r="Q1597" s="247"/>
      <c r="R1597" s="247"/>
      <c r="S1597" s="247"/>
      <c r="T1597" s="24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9" t="s">
        <v>155</v>
      </c>
      <c r="AU1597" s="249" t="s">
        <v>83</v>
      </c>
      <c r="AV1597" s="13" t="s">
        <v>83</v>
      </c>
      <c r="AW1597" s="13" t="s">
        <v>30</v>
      </c>
      <c r="AX1597" s="13" t="s">
        <v>73</v>
      </c>
      <c r="AY1597" s="249" t="s">
        <v>147</v>
      </c>
    </row>
    <row r="1598" s="15" customFormat="1">
      <c r="A1598" s="15"/>
      <c r="B1598" s="260"/>
      <c r="C1598" s="261"/>
      <c r="D1598" s="234" t="s">
        <v>155</v>
      </c>
      <c r="E1598" s="262" t="s">
        <v>1</v>
      </c>
      <c r="F1598" s="263" t="s">
        <v>163</v>
      </c>
      <c r="G1598" s="261"/>
      <c r="H1598" s="264">
        <v>17.536000000000001</v>
      </c>
      <c r="I1598" s="265"/>
      <c r="J1598" s="261"/>
      <c r="K1598" s="261"/>
      <c r="L1598" s="266"/>
      <c r="M1598" s="267"/>
      <c r="N1598" s="268"/>
      <c r="O1598" s="268"/>
      <c r="P1598" s="268"/>
      <c r="Q1598" s="268"/>
      <c r="R1598" s="268"/>
      <c r="S1598" s="268"/>
      <c r="T1598" s="269"/>
      <c r="U1598" s="15"/>
      <c r="V1598" s="15"/>
      <c r="W1598" s="15"/>
      <c r="X1598" s="15"/>
      <c r="Y1598" s="15"/>
      <c r="Z1598" s="15"/>
      <c r="AA1598" s="15"/>
      <c r="AB1598" s="15"/>
      <c r="AC1598" s="15"/>
      <c r="AD1598" s="15"/>
      <c r="AE1598" s="15"/>
      <c r="AT1598" s="270" t="s">
        <v>155</v>
      </c>
      <c r="AU1598" s="270" t="s">
        <v>83</v>
      </c>
      <c r="AV1598" s="15" t="s">
        <v>153</v>
      </c>
      <c r="AW1598" s="15" t="s">
        <v>30</v>
      </c>
      <c r="AX1598" s="15" t="s">
        <v>81</v>
      </c>
      <c r="AY1598" s="270" t="s">
        <v>147</v>
      </c>
    </row>
    <row r="1599" s="2" customFormat="1" ht="24.15" customHeight="1">
      <c r="A1599" s="38"/>
      <c r="B1599" s="39"/>
      <c r="C1599" s="220" t="s">
        <v>1112</v>
      </c>
      <c r="D1599" s="220" t="s">
        <v>149</v>
      </c>
      <c r="E1599" s="221" t="s">
        <v>2047</v>
      </c>
      <c r="F1599" s="222" t="s">
        <v>2048</v>
      </c>
      <c r="G1599" s="223" t="s">
        <v>236</v>
      </c>
      <c r="H1599" s="224">
        <v>0.010999999999999999</v>
      </c>
      <c r="I1599" s="225"/>
      <c r="J1599" s="226">
        <f>ROUND(I1599*H1599,2)</f>
        <v>0</v>
      </c>
      <c r="K1599" s="227"/>
      <c r="L1599" s="44"/>
      <c r="M1599" s="228" t="s">
        <v>1</v>
      </c>
      <c r="N1599" s="229" t="s">
        <v>40</v>
      </c>
      <c r="O1599" s="92"/>
      <c r="P1599" s="230">
        <f>O1599*H1599</f>
        <v>0</v>
      </c>
      <c r="Q1599" s="230">
        <v>0</v>
      </c>
      <c r="R1599" s="230">
        <f>Q1599*H1599</f>
        <v>0</v>
      </c>
      <c r="S1599" s="230">
        <v>0</v>
      </c>
      <c r="T1599" s="231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32" t="s">
        <v>198</v>
      </c>
      <c r="AT1599" s="232" t="s">
        <v>149</v>
      </c>
      <c r="AU1599" s="232" t="s">
        <v>83</v>
      </c>
      <c r="AY1599" s="17" t="s">
        <v>147</v>
      </c>
      <c r="BE1599" s="233">
        <f>IF(N1599="základní",J1599,0)</f>
        <v>0</v>
      </c>
      <c r="BF1599" s="233">
        <f>IF(N1599="snížená",J1599,0)</f>
        <v>0</v>
      </c>
      <c r="BG1599" s="233">
        <f>IF(N1599="zákl. přenesená",J1599,0)</f>
        <v>0</v>
      </c>
      <c r="BH1599" s="233">
        <f>IF(N1599="sníž. přenesená",J1599,0)</f>
        <v>0</v>
      </c>
      <c r="BI1599" s="233">
        <f>IF(N1599="nulová",J1599,0)</f>
        <v>0</v>
      </c>
      <c r="BJ1599" s="17" t="s">
        <v>153</v>
      </c>
      <c r="BK1599" s="233">
        <f>ROUND(I1599*H1599,2)</f>
        <v>0</v>
      </c>
      <c r="BL1599" s="17" t="s">
        <v>198</v>
      </c>
      <c r="BM1599" s="232" t="s">
        <v>2049</v>
      </c>
    </row>
    <row r="1600" s="2" customFormat="1">
      <c r="A1600" s="38"/>
      <c r="B1600" s="39"/>
      <c r="C1600" s="40"/>
      <c r="D1600" s="234" t="s">
        <v>154</v>
      </c>
      <c r="E1600" s="40"/>
      <c r="F1600" s="235" t="s">
        <v>2050</v>
      </c>
      <c r="G1600" s="40"/>
      <c r="H1600" s="40"/>
      <c r="I1600" s="236"/>
      <c r="J1600" s="40"/>
      <c r="K1600" s="40"/>
      <c r="L1600" s="44"/>
      <c r="M1600" s="237"/>
      <c r="N1600" s="238"/>
      <c r="O1600" s="92"/>
      <c r="P1600" s="92"/>
      <c r="Q1600" s="92"/>
      <c r="R1600" s="92"/>
      <c r="S1600" s="92"/>
      <c r="T1600" s="93"/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T1600" s="17" t="s">
        <v>154</v>
      </c>
      <c r="AU1600" s="17" t="s">
        <v>83</v>
      </c>
    </row>
    <row r="1601" s="12" customFormat="1" ht="25.92" customHeight="1">
      <c r="A1601" s="12"/>
      <c r="B1601" s="204"/>
      <c r="C1601" s="205"/>
      <c r="D1601" s="206" t="s">
        <v>72</v>
      </c>
      <c r="E1601" s="207" t="s">
        <v>2051</v>
      </c>
      <c r="F1601" s="207" t="s">
        <v>2052</v>
      </c>
      <c r="G1601" s="205"/>
      <c r="H1601" s="205"/>
      <c r="I1601" s="208"/>
      <c r="J1601" s="209">
        <f>BK1601</f>
        <v>0</v>
      </c>
      <c r="K1601" s="205"/>
      <c r="L1601" s="210"/>
      <c r="M1601" s="211"/>
      <c r="N1601" s="212"/>
      <c r="O1601" s="212"/>
      <c r="P1601" s="213">
        <f>SUM(P1602:P1607)</f>
        <v>0</v>
      </c>
      <c r="Q1601" s="212"/>
      <c r="R1601" s="213">
        <f>SUM(R1602:R1607)</f>
        <v>0</v>
      </c>
      <c r="S1601" s="212"/>
      <c r="T1601" s="214">
        <f>SUM(T1602:T1607)</f>
        <v>0</v>
      </c>
      <c r="U1601" s="12"/>
      <c r="V1601" s="12"/>
      <c r="W1601" s="12"/>
      <c r="X1601" s="12"/>
      <c r="Y1601" s="12"/>
      <c r="Z1601" s="12"/>
      <c r="AA1601" s="12"/>
      <c r="AB1601" s="12"/>
      <c r="AC1601" s="12"/>
      <c r="AD1601" s="12"/>
      <c r="AE1601" s="12"/>
      <c r="AR1601" s="215" t="s">
        <v>153</v>
      </c>
      <c r="AT1601" s="216" t="s">
        <v>72</v>
      </c>
      <c r="AU1601" s="216" t="s">
        <v>73</v>
      </c>
      <c r="AY1601" s="215" t="s">
        <v>147</v>
      </c>
      <c r="BK1601" s="217">
        <f>SUM(BK1602:BK1607)</f>
        <v>0</v>
      </c>
    </row>
    <row r="1602" s="2" customFormat="1" ht="16.5" customHeight="1">
      <c r="A1602" s="38"/>
      <c r="B1602" s="39"/>
      <c r="C1602" s="220" t="s">
        <v>2053</v>
      </c>
      <c r="D1602" s="220" t="s">
        <v>149</v>
      </c>
      <c r="E1602" s="221" t="s">
        <v>2054</v>
      </c>
      <c r="F1602" s="222" t="s">
        <v>2055</v>
      </c>
      <c r="G1602" s="223" t="s">
        <v>763</v>
      </c>
      <c r="H1602" s="224">
        <v>24</v>
      </c>
      <c r="I1602" s="225"/>
      <c r="J1602" s="226">
        <f>ROUND(I1602*H1602,2)</f>
        <v>0</v>
      </c>
      <c r="K1602" s="227"/>
      <c r="L1602" s="44"/>
      <c r="M1602" s="228" t="s">
        <v>1</v>
      </c>
      <c r="N1602" s="229" t="s">
        <v>40</v>
      </c>
      <c r="O1602" s="92"/>
      <c r="P1602" s="230">
        <f>O1602*H1602</f>
        <v>0</v>
      </c>
      <c r="Q1602" s="230">
        <v>0</v>
      </c>
      <c r="R1602" s="230">
        <f>Q1602*H1602</f>
        <v>0</v>
      </c>
      <c r="S1602" s="230">
        <v>0</v>
      </c>
      <c r="T1602" s="231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32" t="s">
        <v>2056</v>
      </c>
      <c r="AT1602" s="232" t="s">
        <v>149</v>
      </c>
      <c r="AU1602" s="232" t="s">
        <v>81</v>
      </c>
      <c r="AY1602" s="17" t="s">
        <v>147</v>
      </c>
      <c r="BE1602" s="233">
        <f>IF(N1602="základní",J1602,0)</f>
        <v>0</v>
      </c>
      <c r="BF1602" s="233">
        <f>IF(N1602="snížená",J1602,0)</f>
        <v>0</v>
      </c>
      <c r="BG1602" s="233">
        <f>IF(N1602="zákl. přenesená",J1602,0)</f>
        <v>0</v>
      </c>
      <c r="BH1602" s="233">
        <f>IF(N1602="sníž. přenesená",J1602,0)</f>
        <v>0</v>
      </c>
      <c r="BI1602" s="233">
        <f>IF(N1602="nulová",J1602,0)</f>
        <v>0</v>
      </c>
      <c r="BJ1602" s="17" t="s">
        <v>153</v>
      </c>
      <c r="BK1602" s="233">
        <f>ROUND(I1602*H1602,2)</f>
        <v>0</v>
      </c>
      <c r="BL1602" s="17" t="s">
        <v>2056</v>
      </c>
      <c r="BM1602" s="232" t="s">
        <v>2057</v>
      </c>
    </row>
    <row r="1603" s="2" customFormat="1">
      <c r="A1603" s="38"/>
      <c r="B1603" s="39"/>
      <c r="C1603" s="40"/>
      <c r="D1603" s="234" t="s">
        <v>154</v>
      </c>
      <c r="E1603" s="40"/>
      <c r="F1603" s="235" t="s">
        <v>2058</v>
      </c>
      <c r="G1603" s="40"/>
      <c r="H1603" s="40"/>
      <c r="I1603" s="236"/>
      <c r="J1603" s="40"/>
      <c r="K1603" s="40"/>
      <c r="L1603" s="44"/>
      <c r="M1603" s="237"/>
      <c r="N1603" s="238"/>
      <c r="O1603" s="92"/>
      <c r="P1603" s="92"/>
      <c r="Q1603" s="92"/>
      <c r="R1603" s="92"/>
      <c r="S1603" s="92"/>
      <c r="T1603" s="93"/>
      <c r="U1603" s="38"/>
      <c r="V1603" s="38"/>
      <c r="W1603" s="38"/>
      <c r="X1603" s="38"/>
      <c r="Y1603" s="38"/>
      <c r="Z1603" s="38"/>
      <c r="AA1603" s="38"/>
      <c r="AB1603" s="38"/>
      <c r="AC1603" s="38"/>
      <c r="AD1603" s="38"/>
      <c r="AE1603" s="38"/>
      <c r="AT1603" s="17" t="s">
        <v>154</v>
      </c>
      <c r="AU1603" s="17" t="s">
        <v>81</v>
      </c>
    </row>
    <row r="1604" s="2" customFormat="1" ht="16.5" customHeight="1">
      <c r="A1604" s="38"/>
      <c r="B1604" s="39"/>
      <c r="C1604" s="220" t="s">
        <v>1116</v>
      </c>
      <c r="D1604" s="220" t="s">
        <v>149</v>
      </c>
      <c r="E1604" s="221" t="s">
        <v>2059</v>
      </c>
      <c r="F1604" s="222" t="s">
        <v>2060</v>
      </c>
      <c r="G1604" s="223" t="s">
        <v>763</v>
      </c>
      <c r="H1604" s="224">
        <v>10</v>
      </c>
      <c r="I1604" s="225"/>
      <c r="J1604" s="226">
        <f>ROUND(I1604*H1604,2)</f>
        <v>0</v>
      </c>
      <c r="K1604" s="227"/>
      <c r="L1604" s="44"/>
      <c r="M1604" s="228" t="s">
        <v>1</v>
      </c>
      <c r="N1604" s="229" t="s">
        <v>40</v>
      </c>
      <c r="O1604" s="92"/>
      <c r="P1604" s="230">
        <f>O1604*H1604</f>
        <v>0</v>
      </c>
      <c r="Q1604" s="230">
        <v>0</v>
      </c>
      <c r="R1604" s="230">
        <f>Q1604*H1604</f>
        <v>0</v>
      </c>
      <c r="S1604" s="230">
        <v>0</v>
      </c>
      <c r="T1604" s="231">
        <f>S1604*H1604</f>
        <v>0</v>
      </c>
      <c r="U1604" s="38"/>
      <c r="V1604" s="38"/>
      <c r="W1604" s="38"/>
      <c r="X1604" s="38"/>
      <c r="Y1604" s="38"/>
      <c r="Z1604" s="38"/>
      <c r="AA1604" s="38"/>
      <c r="AB1604" s="38"/>
      <c r="AC1604" s="38"/>
      <c r="AD1604" s="38"/>
      <c r="AE1604" s="38"/>
      <c r="AR1604" s="232" t="s">
        <v>2056</v>
      </c>
      <c r="AT1604" s="232" t="s">
        <v>149</v>
      </c>
      <c r="AU1604" s="232" t="s">
        <v>81</v>
      </c>
      <c r="AY1604" s="17" t="s">
        <v>147</v>
      </c>
      <c r="BE1604" s="233">
        <f>IF(N1604="základní",J1604,0)</f>
        <v>0</v>
      </c>
      <c r="BF1604" s="233">
        <f>IF(N1604="snížená",J1604,0)</f>
        <v>0</v>
      </c>
      <c r="BG1604" s="233">
        <f>IF(N1604="zákl. přenesená",J1604,0)</f>
        <v>0</v>
      </c>
      <c r="BH1604" s="233">
        <f>IF(N1604="sníž. přenesená",J1604,0)</f>
        <v>0</v>
      </c>
      <c r="BI1604" s="233">
        <f>IF(N1604="nulová",J1604,0)</f>
        <v>0</v>
      </c>
      <c r="BJ1604" s="17" t="s">
        <v>153</v>
      </c>
      <c r="BK1604" s="233">
        <f>ROUND(I1604*H1604,2)</f>
        <v>0</v>
      </c>
      <c r="BL1604" s="17" t="s">
        <v>2056</v>
      </c>
      <c r="BM1604" s="232" t="s">
        <v>2061</v>
      </c>
    </row>
    <row r="1605" s="2" customFormat="1">
      <c r="A1605" s="38"/>
      <c r="B1605" s="39"/>
      <c r="C1605" s="40"/>
      <c r="D1605" s="234" t="s">
        <v>154</v>
      </c>
      <c r="E1605" s="40"/>
      <c r="F1605" s="235" t="s">
        <v>2062</v>
      </c>
      <c r="G1605" s="40"/>
      <c r="H1605" s="40"/>
      <c r="I1605" s="236"/>
      <c r="J1605" s="40"/>
      <c r="K1605" s="40"/>
      <c r="L1605" s="44"/>
      <c r="M1605" s="237"/>
      <c r="N1605" s="238"/>
      <c r="O1605" s="92"/>
      <c r="P1605" s="92"/>
      <c r="Q1605" s="92"/>
      <c r="R1605" s="92"/>
      <c r="S1605" s="92"/>
      <c r="T1605" s="93"/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T1605" s="17" t="s">
        <v>154</v>
      </c>
      <c r="AU1605" s="17" t="s">
        <v>81</v>
      </c>
    </row>
    <row r="1606" s="2" customFormat="1" ht="16.5" customHeight="1">
      <c r="A1606" s="38"/>
      <c r="B1606" s="39"/>
      <c r="C1606" s="220" t="s">
        <v>2063</v>
      </c>
      <c r="D1606" s="220" t="s">
        <v>149</v>
      </c>
      <c r="E1606" s="221" t="s">
        <v>2064</v>
      </c>
      <c r="F1606" s="222" t="s">
        <v>2065</v>
      </c>
      <c r="G1606" s="223" t="s">
        <v>763</v>
      </c>
      <c r="H1606" s="224">
        <v>14</v>
      </c>
      <c r="I1606" s="225"/>
      <c r="J1606" s="226">
        <f>ROUND(I1606*H1606,2)</f>
        <v>0</v>
      </c>
      <c r="K1606" s="227"/>
      <c r="L1606" s="44"/>
      <c r="M1606" s="228" t="s">
        <v>1</v>
      </c>
      <c r="N1606" s="229" t="s">
        <v>40</v>
      </c>
      <c r="O1606" s="92"/>
      <c r="P1606" s="230">
        <f>O1606*H1606</f>
        <v>0</v>
      </c>
      <c r="Q1606" s="230">
        <v>0</v>
      </c>
      <c r="R1606" s="230">
        <f>Q1606*H1606</f>
        <v>0</v>
      </c>
      <c r="S1606" s="230">
        <v>0</v>
      </c>
      <c r="T1606" s="231">
        <f>S1606*H1606</f>
        <v>0</v>
      </c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R1606" s="232" t="s">
        <v>2056</v>
      </c>
      <c r="AT1606" s="232" t="s">
        <v>149</v>
      </c>
      <c r="AU1606" s="232" t="s">
        <v>81</v>
      </c>
      <c r="AY1606" s="17" t="s">
        <v>147</v>
      </c>
      <c r="BE1606" s="233">
        <f>IF(N1606="základní",J1606,0)</f>
        <v>0</v>
      </c>
      <c r="BF1606" s="233">
        <f>IF(N1606="snížená",J1606,0)</f>
        <v>0</v>
      </c>
      <c r="BG1606" s="233">
        <f>IF(N1606="zákl. přenesená",J1606,0)</f>
        <v>0</v>
      </c>
      <c r="BH1606" s="233">
        <f>IF(N1606="sníž. přenesená",J1606,0)</f>
        <v>0</v>
      </c>
      <c r="BI1606" s="233">
        <f>IF(N1606="nulová",J1606,0)</f>
        <v>0</v>
      </c>
      <c r="BJ1606" s="17" t="s">
        <v>153</v>
      </c>
      <c r="BK1606" s="233">
        <f>ROUND(I1606*H1606,2)</f>
        <v>0</v>
      </c>
      <c r="BL1606" s="17" t="s">
        <v>2056</v>
      </c>
      <c r="BM1606" s="232" t="s">
        <v>2066</v>
      </c>
    </row>
    <row r="1607" s="2" customFormat="1">
      <c r="A1607" s="38"/>
      <c r="B1607" s="39"/>
      <c r="C1607" s="40"/>
      <c r="D1607" s="234" t="s">
        <v>154</v>
      </c>
      <c r="E1607" s="40"/>
      <c r="F1607" s="235" t="s">
        <v>2067</v>
      </c>
      <c r="G1607" s="40"/>
      <c r="H1607" s="40"/>
      <c r="I1607" s="236"/>
      <c r="J1607" s="40"/>
      <c r="K1607" s="40"/>
      <c r="L1607" s="44"/>
      <c r="M1607" s="282"/>
      <c r="N1607" s="283"/>
      <c r="O1607" s="284"/>
      <c r="P1607" s="284"/>
      <c r="Q1607" s="284"/>
      <c r="R1607" s="284"/>
      <c r="S1607" s="284"/>
      <c r="T1607" s="285"/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  <c r="AE1607" s="38"/>
      <c r="AT1607" s="17" t="s">
        <v>154</v>
      </c>
      <c r="AU1607" s="17" t="s">
        <v>81</v>
      </c>
    </row>
    <row r="1608" s="2" customFormat="1" ht="6.96" customHeight="1">
      <c r="A1608" s="38"/>
      <c r="B1608" s="67"/>
      <c r="C1608" s="68"/>
      <c r="D1608" s="68"/>
      <c r="E1608" s="68"/>
      <c r="F1608" s="68"/>
      <c r="G1608" s="68"/>
      <c r="H1608" s="68"/>
      <c r="I1608" s="68"/>
      <c r="J1608" s="68"/>
      <c r="K1608" s="68"/>
      <c r="L1608" s="44"/>
      <c r="M1608" s="38"/>
      <c r="O1608" s="38"/>
      <c r="P1608" s="38"/>
      <c r="Q1608" s="38"/>
      <c r="R1608" s="38"/>
      <c r="S1608" s="38"/>
      <c r="T1608" s="38"/>
      <c r="U1608" s="38"/>
      <c r="V1608" s="38"/>
      <c r="W1608" s="38"/>
      <c r="X1608" s="38"/>
      <c r="Y1608" s="38"/>
      <c r="Z1608" s="38"/>
      <c r="AA1608" s="38"/>
      <c r="AB1608" s="38"/>
      <c r="AC1608" s="38"/>
      <c r="AD1608" s="38"/>
      <c r="AE1608" s="38"/>
    </row>
  </sheetData>
  <sheetProtection sheet="1" autoFilter="0" formatColumns="0" formatRows="0" objects="1" scenarios="1" spinCount="100000" saltValue="ceKYWSdJ1TcOJjXoSxXSWLzlqUhb+M0R2ekRLutiZblzWyWC91RKLGaK1nSXFlem1XEt7L/ewpcOZ+YOo9Upmg==" hashValue="5w5EGE9ybKcH7/LCiIDI2nKMS1mMQ8Z2CZ9jc01hxmdwc7/rO8J1vHnLPPwDYEkLQNLAnpoAdgEpBMQzJpVqvQ==" algorithmName="SHA-512" password="CC35"/>
  <autoFilter ref="C149:K1607"/>
  <mergeCells count="9">
    <mergeCell ref="E7:H7"/>
    <mergeCell ref="E9:H9"/>
    <mergeCell ref="E18:H18"/>
    <mergeCell ref="E27:H27"/>
    <mergeCell ref="E85:H85"/>
    <mergeCell ref="E87:H87"/>
    <mergeCell ref="E140:H140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90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Vlkov nad Lužnicí ON - oprava budovy zastávky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91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2068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2069</v>
      </c>
      <c r="G12" s="38"/>
      <c r="H12" s="38"/>
      <c r="I12" s="141" t="s">
        <v>22</v>
      </c>
      <c r="J12" s="145" t="str">
        <f>'Rekapitulace stavby'!AN8</f>
        <v>8. 3. 2023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2070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2071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ROUND(J117,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ROUND((SUM(BE117:BE130)),  2)</f>
        <v>0</v>
      </c>
      <c r="G33" s="38"/>
      <c r="H33" s="38"/>
      <c r="I33" s="156">
        <v>0.20999999999999999</v>
      </c>
      <c r="J33" s="155">
        <f>ROUND(((SUM(BE117:BE130))*I33),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ROUND((SUM(BF117:BF130)),  2)</f>
        <v>0</v>
      </c>
      <c r="G34" s="38"/>
      <c r="H34" s="38"/>
      <c r="I34" s="156">
        <v>0.14999999999999999</v>
      </c>
      <c r="J34" s="155">
        <f>ROUND(((SUM(BF117:BF130))*I34),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ROUND((SUM(BG117:BG130)),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ROUND((SUM(BH117:BH130)),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ROUND((SUM(BI117:BI130)),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Vlkov nad Lužnicí ON - oprava budovy zastávky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02 - Materiál zadavatele - neoceňovat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Mačkov</v>
      </c>
      <c r="G89" s="40"/>
      <c r="H89" s="40"/>
      <c r="I89" s="32" t="s">
        <v>22</v>
      </c>
      <c r="J89" s="80" t="str">
        <f>IF(J12="","",J12)</f>
        <v>8. 3. 2023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Správa železnic s.o., OŘ Plzeň Sušická 1168/23,</v>
      </c>
      <c r="G91" s="40"/>
      <c r="H91" s="40"/>
      <c r="I91" s="32" t="s">
        <v>29</v>
      </c>
      <c r="J91" s="36" t="str">
        <f>E21</f>
        <v>Ing.M.Neubauer, Klatovy 763/II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96</v>
      </c>
      <c r="D96" s="40"/>
      <c r="E96" s="40"/>
      <c r="F96" s="40"/>
      <c r="G96" s="40"/>
      <c r="H96" s="40"/>
      <c r="I96" s="40"/>
      <c r="J96" s="111">
        <f>J117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132</v>
      </c>
      <c r="D104" s="40"/>
      <c r="E104" s="40"/>
      <c r="F104" s="40"/>
      <c r="G104" s="40"/>
      <c r="H104" s="40"/>
      <c r="I104" s="40"/>
      <c r="J104" s="40"/>
      <c r="K104" s="40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5" t="str">
        <f>E7</f>
        <v>Vlkov nad Lužnicí ON - oprava budovy zastávky</v>
      </c>
      <c r="F107" s="32"/>
      <c r="G107" s="32"/>
      <c r="H107" s="32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91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7" t="str">
        <f>E9</f>
        <v>SO 02 - Materiál zadavatele - neoceňovat</v>
      </c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Mačkov</v>
      </c>
      <c r="G111" s="40"/>
      <c r="H111" s="40"/>
      <c r="I111" s="32" t="s">
        <v>22</v>
      </c>
      <c r="J111" s="80" t="str">
        <f>IF(J12="","",J12)</f>
        <v>8. 3. 2023</v>
      </c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Správa železnic s.o., OŘ Plzeň Sušická 1168/23,</v>
      </c>
      <c r="G113" s="40"/>
      <c r="H113" s="40"/>
      <c r="I113" s="32" t="s">
        <v>29</v>
      </c>
      <c r="J113" s="36" t="str">
        <f>E21</f>
        <v>Ing.M.Neubauer, Klatovy 763/II</v>
      </c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 xml:space="preserve"> </v>
      </c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133</v>
      </c>
      <c r="D116" s="195" t="s">
        <v>58</v>
      </c>
      <c r="E116" s="195" t="s">
        <v>54</v>
      </c>
      <c r="F116" s="195" t="s">
        <v>55</v>
      </c>
      <c r="G116" s="195" t="s">
        <v>134</v>
      </c>
      <c r="H116" s="195" t="s">
        <v>135</v>
      </c>
      <c r="I116" s="195" t="s">
        <v>136</v>
      </c>
      <c r="J116" s="196" t="s">
        <v>95</v>
      </c>
      <c r="K116" s="197" t="s">
        <v>137</v>
      </c>
      <c r="L116" s="198"/>
      <c r="M116" s="101" t="s">
        <v>1</v>
      </c>
      <c r="N116" s="102" t="s">
        <v>37</v>
      </c>
      <c r="O116" s="102" t="s">
        <v>138</v>
      </c>
      <c r="P116" s="102" t="s">
        <v>139</v>
      </c>
      <c r="Q116" s="102" t="s">
        <v>140</v>
      </c>
      <c r="R116" s="102" t="s">
        <v>141</v>
      </c>
      <c r="S116" s="102" t="s">
        <v>142</v>
      </c>
      <c r="T116" s="103" t="s">
        <v>143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8" t="s">
        <v>144</v>
      </c>
      <c r="D117" s="40"/>
      <c r="E117" s="40"/>
      <c r="F117" s="40"/>
      <c r="G117" s="40"/>
      <c r="H117" s="40"/>
      <c r="I117" s="40"/>
      <c r="J117" s="199">
        <f>BK117</f>
        <v>0</v>
      </c>
      <c r="K117" s="40"/>
      <c r="L117" s="44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97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72</v>
      </c>
      <c r="E118" s="207" t="s">
        <v>971</v>
      </c>
      <c r="F118" s="207" t="s">
        <v>972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SUM(P119:P130)</f>
        <v>0</v>
      </c>
      <c r="Q118" s="212"/>
      <c r="R118" s="213">
        <f>SUM(R119:R130)</f>
        <v>0</v>
      </c>
      <c r="S118" s="212"/>
      <c r="T118" s="214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83</v>
      </c>
      <c r="AT118" s="216" t="s">
        <v>72</v>
      </c>
      <c r="AU118" s="216" t="s">
        <v>73</v>
      </c>
      <c r="AY118" s="215" t="s">
        <v>147</v>
      </c>
      <c r="BK118" s="217">
        <f>SUM(BK119:BK130)</f>
        <v>0</v>
      </c>
    </row>
    <row r="119" s="2" customFormat="1" ht="16.5" customHeight="1">
      <c r="A119" s="38"/>
      <c r="B119" s="39"/>
      <c r="C119" s="271" t="s">
        <v>81</v>
      </c>
      <c r="D119" s="271" t="s">
        <v>253</v>
      </c>
      <c r="E119" s="272" t="s">
        <v>2072</v>
      </c>
      <c r="F119" s="273" t="s">
        <v>2073</v>
      </c>
      <c r="G119" s="274" t="s">
        <v>298</v>
      </c>
      <c r="H119" s="275">
        <v>1</v>
      </c>
      <c r="I119" s="276"/>
      <c r="J119" s="277">
        <f>ROUND(I119*H119,2)</f>
        <v>0</v>
      </c>
      <c r="K119" s="278"/>
      <c r="L119" s="279"/>
      <c r="M119" s="280" t="s">
        <v>1</v>
      </c>
      <c r="N119" s="281" t="s">
        <v>40</v>
      </c>
      <c r="O119" s="92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2" t="s">
        <v>171</v>
      </c>
      <c r="AT119" s="232" t="s">
        <v>253</v>
      </c>
      <c r="AU119" s="232" t="s">
        <v>81</v>
      </c>
      <c r="AY119" s="17" t="s">
        <v>147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7" t="s">
        <v>153</v>
      </c>
      <c r="BK119" s="233">
        <f>ROUND(I119*H119,2)</f>
        <v>0</v>
      </c>
      <c r="BL119" s="17" t="s">
        <v>153</v>
      </c>
      <c r="BM119" s="232" t="s">
        <v>2074</v>
      </c>
    </row>
    <row r="120" s="2" customFormat="1">
      <c r="A120" s="38"/>
      <c r="B120" s="39"/>
      <c r="C120" s="40"/>
      <c r="D120" s="234" t="s">
        <v>154</v>
      </c>
      <c r="E120" s="40"/>
      <c r="F120" s="235" t="s">
        <v>2073</v>
      </c>
      <c r="G120" s="40"/>
      <c r="H120" s="40"/>
      <c r="I120" s="236"/>
      <c r="J120" s="40"/>
      <c r="K120" s="40"/>
      <c r="L120" s="44"/>
      <c r="M120" s="237"/>
      <c r="N120" s="238"/>
      <c r="O120" s="92"/>
      <c r="P120" s="92"/>
      <c r="Q120" s="92"/>
      <c r="R120" s="92"/>
      <c r="S120" s="92"/>
      <c r="T120" s="9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154</v>
      </c>
      <c r="AU120" s="17" t="s">
        <v>81</v>
      </c>
    </row>
    <row r="121" s="2" customFormat="1" ht="16.5" customHeight="1">
      <c r="A121" s="38"/>
      <c r="B121" s="39"/>
      <c r="C121" s="271" t="s">
        <v>83</v>
      </c>
      <c r="D121" s="271" t="s">
        <v>253</v>
      </c>
      <c r="E121" s="272" t="s">
        <v>2075</v>
      </c>
      <c r="F121" s="273" t="s">
        <v>2076</v>
      </c>
      <c r="G121" s="274" t="s">
        <v>298</v>
      </c>
      <c r="H121" s="275">
        <v>1</v>
      </c>
      <c r="I121" s="276"/>
      <c r="J121" s="277">
        <f>ROUND(I121*H121,2)</f>
        <v>0</v>
      </c>
      <c r="K121" s="278"/>
      <c r="L121" s="279"/>
      <c r="M121" s="280" t="s">
        <v>1</v>
      </c>
      <c r="N121" s="281" t="s">
        <v>40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2" t="s">
        <v>171</v>
      </c>
      <c r="AT121" s="232" t="s">
        <v>253</v>
      </c>
      <c r="AU121" s="232" t="s">
        <v>81</v>
      </c>
      <c r="AY121" s="17" t="s">
        <v>147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7" t="s">
        <v>153</v>
      </c>
      <c r="BK121" s="233">
        <f>ROUND(I121*H121,2)</f>
        <v>0</v>
      </c>
      <c r="BL121" s="17" t="s">
        <v>153</v>
      </c>
      <c r="BM121" s="232" t="s">
        <v>2077</v>
      </c>
    </row>
    <row r="122" s="2" customFormat="1">
      <c r="A122" s="38"/>
      <c r="B122" s="39"/>
      <c r="C122" s="40"/>
      <c r="D122" s="234" t="s">
        <v>154</v>
      </c>
      <c r="E122" s="40"/>
      <c r="F122" s="235" t="s">
        <v>2076</v>
      </c>
      <c r="G122" s="40"/>
      <c r="H122" s="40"/>
      <c r="I122" s="236"/>
      <c r="J122" s="40"/>
      <c r="K122" s="40"/>
      <c r="L122" s="44"/>
      <c r="M122" s="237"/>
      <c r="N122" s="238"/>
      <c r="O122" s="92"/>
      <c r="P122" s="92"/>
      <c r="Q122" s="92"/>
      <c r="R122" s="92"/>
      <c r="S122" s="92"/>
      <c r="T122" s="9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154</v>
      </c>
      <c r="AU122" s="17" t="s">
        <v>81</v>
      </c>
    </row>
    <row r="123" s="2" customFormat="1" ht="16.5" customHeight="1">
      <c r="A123" s="38"/>
      <c r="B123" s="39"/>
      <c r="C123" s="271" t="s">
        <v>167</v>
      </c>
      <c r="D123" s="271" t="s">
        <v>253</v>
      </c>
      <c r="E123" s="272" t="s">
        <v>2078</v>
      </c>
      <c r="F123" s="273" t="s">
        <v>2079</v>
      </c>
      <c r="G123" s="274" t="s">
        <v>298</v>
      </c>
      <c r="H123" s="275">
        <v>2</v>
      </c>
      <c r="I123" s="276"/>
      <c r="J123" s="277">
        <f>ROUND(I123*H123,2)</f>
        <v>0</v>
      </c>
      <c r="K123" s="278"/>
      <c r="L123" s="279"/>
      <c r="M123" s="280" t="s">
        <v>1</v>
      </c>
      <c r="N123" s="281" t="s">
        <v>40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2" t="s">
        <v>171</v>
      </c>
      <c r="AT123" s="232" t="s">
        <v>253</v>
      </c>
      <c r="AU123" s="232" t="s">
        <v>81</v>
      </c>
      <c r="AY123" s="17" t="s">
        <v>147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153</v>
      </c>
      <c r="BK123" s="233">
        <f>ROUND(I123*H123,2)</f>
        <v>0</v>
      </c>
      <c r="BL123" s="17" t="s">
        <v>153</v>
      </c>
      <c r="BM123" s="232" t="s">
        <v>2080</v>
      </c>
    </row>
    <row r="124" s="2" customFormat="1">
      <c r="A124" s="38"/>
      <c r="B124" s="39"/>
      <c r="C124" s="40"/>
      <c r="D124" s="234" t="s">
        <v>154</v>
      </c>
      <c r="E124" s="40"/>
      <c r="F124" s="235" t="s">
        <v>2079</v>
      </c>
      <c r="G124" s="40"/>
      <c r="H124" s="40"/>
      <c r="I124" s="236"/>
      <c r="J124" s="40"/>
      <c r="K124" s="40"/>
      <c r="L124" s="44"/>
      <c r="M124" s="237"/>
      <c r="N124" s="238"/>
      <c r="O124" s="92"/>
      <c r="P124" s="92"/>
      <c r="Q124" s="92"/>
      <c r="R124" s="92"/>
      <c r="S124" s="92"/>
      <c r="T124" s="9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154</v>
      </c>
      <c r="AU124" s="17" t="s">
        <v>81</v>
      </c>
    </row>
    <row r="125" s="2" customFormat="1" ht="16.5" customHeight="1">
      <c r="A125" s="38"/>
      <c r="B125" s="39"/>
      <c r="C125" s="271" t="s">
        <v>153</v>
      </c>
      <c r="D125" s="271" t="s">
        <v>253</v>
      </c>
      <c r="E125" s="272" t="s">
        <v>2081</v>
      </c>
      <c r="F125" s="273" t="s">
        <v>2082</v>
      </c>
      <c r="G125" s="274" t="s">
        <v>298</v>
      </c>
      <c r="H125" s="275">
        <v>5</v>
      </c>
      <c r="I125" s="276"/>
      <c r="J125" s="277">
        <f>ROUND(I125*H125,2)</f>
        <v>0</v>
      </c>
      <c r="K125" s="278"/>
      <c r="L125" s="279"/>
      <c r="M125" s="280" t="s">
        <v>1</v>
      </c>
      <c r="N125" s="281" t="s">
        <v>40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2" t="s">
        <v>171</v>
      </c>
      <c r="AT125" s="232" t="s">
        <v>253</v>
      </c>
      <c r="AU125" s="232" t="s">
        <v>81</v>
      </c>
      <c r="AY125" s="17" t="s">
        <v>147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153</v>
      </c>
      <c r="BK125" s="233">
        <f>ROUND(I125*H125,2)</f>
        <v>0</v>
      </c>
      <c r="BL125" s="17" t="s">
        <v>153</v>
      </c>
      <c r="BM125" s="232" t="s">
        <v>2083</v>
      </c>
    </row>
    <row r="126" s="2" customFormat="1">
      <c r="A126" s="38"/>
      <c r="B126" s="39"/>
      <c r="C126" s="40"/>
      <c r="D126" s="234" t="s">
        <v>154</v>
      </c>
      <c r="E126" s="40"/>
      <c r="F126" s="235" t="s">
        <v>2082</v>
      </c>
      <c r="G126" s="40"/>
      <c r="H126" s="40"/>
      <c r="I126" s="236"/>
      <c r="J126" s="40"/>
      <c r="K126" s="40"/>
      <c r="L126" s="44"/>
      <c r="M126" s="237"/>
      <c r="N126" s="238"/>
      <c r="O126" s="92"/>
      <c r="P126" s="92"/>
      <c r="Q126" s="92"/>
      <c r="R126" s="92"/>
      <c r="S126" s="92"/>
      <c r="T126" s="9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154</v>
      </c>
      <c r="AU126" s="17" t="s">
        <v>81</v>
      </c>
    </row>
    <row r="127" s="2" customFormat="1" ht="16.5" customHeight="1">
      <c r="A127" s="38"/>
      <c r="B127" s="39"/>
      <c r="C127" s="271" t="s">
        <v>179</v>
      </c>
      <c r="D127" s="271" t="s">
        <v>253</v>
      </c>
      <c r="E127" s="272" t="s">
        <v>2084</v>
      </c>
      <c r="F127" s="273" t="s">
        <v>2085</v>
      </c>
      <c r="G127" s="274" t="s">
        <v>298</v>
      </c>
      <c r="H127" s="275">
        <v>1</v>
      </c>
      <c r="I127" s="276"/>
      <c r="J127" s="277">
        <f>ROUND(I127*H127,2)</f>
        <v>0</v>
      </c>
      <c r="K127" s="278"/>
      <c r="L127" s="279"/>
      <c r="M127" s="280" t="s">
        <v>1</v>
      </c>
      <c r="N127" s="281" t="s">
        <v>40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171</v>
      </c>
      <c r="AT127" s="232" t="s">
        <v>253</v>
      </c>
      <c r="AU127" s="232" t="s">
        <v>81</v>
      </c>
      <c r="AY127" s="17" t="s">
        <v>147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153</v>
      </c>
      <c r="BK127" s="233">
        <f>ROUND(I127*H127,2)</f>
        <v>0</v>
      </c>
      <c r="BL127" s="17" t="s">
        <v>153</v>
      </c>
      <c r="BM127" s="232" t="s">
        <v>2086</v>
      </c>
    </row>
    <row r="128" s="2" customFormat="1">
      <c r="A128" s="38"/>
      <c r="B128" s="39"/>
      <c r="C128" s="40"/>
      <c r="D128" s="234" t="s">
        <v>154</v>
      </c>
      <c r="E128" s="40"/>
      <c r="F128" s="235" t="s">
        <v>2085</v>
      </c>
      <c r="G128" s="40"/>
      <c r="H128" s="40"/>
      <c r="I128" s="236"/>
      <c r="J128" s="40"/>
      <c r="K128" s="40"/>
      <c r="L128" s="44"/>
      <c r="M128" s="237"/>
      <c r="N128" s="238"/>
      <c r="O128" s="92"/>
      <c r="P128" s="92"/>
      <c r="Q128" s="92"/>
      <c r="R128" s="92"/>
      <c r="S128" s="92"/>
      <c r="T128" s="9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154</v>
      </c>
      <c r="AU128" s="17" t="s">
        <v>81</v>
      </c>
    </row>
    <row r="129" s="2" customFormat="1" ht="16.5" customHeight="1">
      <c r="A129" s="38"/>
      <c r="B129" s="39"/>
      <c r="C129" s="271" t="s">
        <v>166</v>
      </c>
      <c r="D129" s="271" t="s">
        <v>253</v>
      </c>
      <c r="E129" s="272" t="s">
        <v>2087</v>
      </c>
      <c r="F129" s="273" t="s">
        <v>2088</v>
      </c>
      <c r="G129" s="274" t="s">
        <v>298</v>
      </c>
      <c r="H129" s="275">
        <v>2</v>
      </c>
      <c r="I129" s="276"/>
      <c r="J129" s="277">
        <f>ROUND(I129*H129,2)</f>
        <v>0</v>
      </c>
      <c r="K129" s="278"/>
      <c r="L129" s="279"/>
      <c r="M129" s="280" t="s">
        <v>1</v>
      </c>
      <c r="N129" s="281" t="s">
        <v>40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171</v>
      </c>
      <c r="AT129" s="232" t="s">
        <v>253</v>
      </c>
      <c r="AU129" s="232" t="s">
        <v>81</v>
      </c>
      <c r="AY129" s="17" t="s">
        <v>147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153</v>
      </c>
      <c r="BK129" s="233">
        <f>ROUND(I129*H129,2)</f>
        <v>0</v>
      </c>
      <c r="BL129" s="17" t="s">
        <v>153</v>
      </c>
      <c r="BM129" s="232" t="s">
        <v>2089</v>
      </c>
    </row>
    <row r="130" s="2" customFormat="1">
      <c r="A130" s="38"/>
      <c r="B130" s="39"/>
      <c r="C130" s="40"/>
      <c r="D130" s="234" t="s">
        <v>154</v>
      </c>
      <c r="E130" s="40"/>
      <c r="F130" s="235" t="s">
        <v>2088</v>
      </c>
      <c r="G130" s="40"/>
      <c r="H130" s="40"/>
      <c r="I130" s="236"/>
      <c r="J130" s="40"/>
      <c r="K130" s="40"/>
      <c r="L130" s="44"/>
      <c r="M130" s="282"/>
      <c r="N130" s="283"/>
      <c r="O130" s="284"/>
      <c r="P130" s="284"/>
      <c r="Q130" s="284"/>
      <c r="R130" s="284"/>
      <c r="S130" s="284"/>
      <c r="T130" s="2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154</v>
      </c>
      <c r="AU130" s="17" t="s">
        <v>81</v>
      </c>
    </row>
    <row r="131" s="2" customFormat="1" ht="6.96" customHeight="1">
      <c r="A131" s="38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uVmoc0RU0PP/0v9kq4B4kAPMKfXGnV8tLI+WN0/GvHKOEPrZQ+pFOdbF75tCh9b9tENecQT2b2NYXFaShTQY7Q==" hashValue="HTg0OgszfbkDaxJ7YY9e3P30yp8kX2e7TE/jh5+TvWUSEytrIMz35HHe+C/4k2+ummEqBTpTOdTLp3dm+x8cXw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90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Vlkov nad Lužnicí ON - oprava budovy zastávky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91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2090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2069</v>
      </c>
      <c r="G12" s="38"/>
      <c r="H12" s="38"/>
      <c r="I12" s="141" t="s">
        <v>22</v>
      </c>
      <c r="J12" s="145" t="str">
        <f>'Rekapitulace stavby'!AN8</f>
        <v>8. 3. 2023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2070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2071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ROUND(J122,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ROUND((SUM(BE122:BE151)),  2)</f>
        <v>0</v>
      </c>
      <c r="G33" s="38"/>
      <c r="H33" s="38"/>
      <c r="I33" s="156">
        <v>0.20999999999999999</v>
      </c>
      <c r="J33" s="155">
        <f>ROUND(((SUM(BE122:BE151))*I33),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ROUND((SUM(BF122:BF151)),  2)</f>
        <v>0</v>
      </c>
      <c r="G34" s="38"/>
      <c r="H34" s="38"/>
      <c r="I34" s="156">
        <v>0.14999999999999999</v>
      </c>
      <c r="J34" s="155">
        <f>ROUND(((SUM(BF122:BF151))*I34),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ROUND((SUM(BG122:BG151)),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ROUND((SUM(BH122:BH151)),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ROUND((SUM(BI122:BI151)),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Vlkov nad Lužnicí ON - oprava budovy zastávky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03 - Vedlejší rozpočtové náklady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Mačkov</v>
      </c>
      <c r="G89" s="40"/>
      <c r="H89" s="40"/>
      <c r="I89" s="32" t="s">
        <v>22</v>
      </c>
      <c r="J89" s="80" t="str">
        <f>IF(J12="","",J12)</f>
        <v>8. 3. 2023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Správa železnic s.o., OŘ Plzeň Sušická 1168/23,</v>
      </c>
      <c r="G91" s="40"/>
      <c r="H91" s="40"/>
      <c r="I91" s="32" t="s">
        <v>29</v>
      </c>
      <c r="J91" s="36" t="str">
        <f>E21</f>
        <v>Ing.M.Neubauer, Klatovy 763/II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96</v>
      </c>
      <c r="D96" s="40"/>
      <c r="E96" s="40"/>
      <c r="F96" s="40"/>
      <c r="G96" s="40"/>
      <c r="H96" s="40"/>
      <c r="I96" s="40"/>
      <c r="J96" s="111">
        <f>J122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80"/>
      <c r="C97" s="181"/>
      <c r="D97" s="182" t="s">
        <v>2091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2092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2093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2094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2095</v>
      </c>
      <c r="E101" s="189"/>
      <c r="F101" s="189"/>
      <c r="G101" s="189"/>
      <c r="H101" s="189"/>
      <c r="I101" s="189"/>
      <c r="J101" s="190">
        <f>J144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2096</v>
      </c>
      <c r="E102" s="183"/>
      <c r="F102" s="183"/>
      <c r="G102" s="183"/>
      <c r="H102" s="183"/>
      <c r="I102" s="183"/>
      <c r="J102" s="184">
        <f>J148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132</v>
      </c>
      <c r="D109" s="40"/>
      <c r="E109" s="40"/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Vlkov nad Lužnicí ON - oprava budovy zastávky</v>
      </c>
      <c r="F112" s="32"/>
      <c r="G112" s="32"/>
      <c r="H112" s="32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91</v>
      </c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7" t="str">
        <f>E9</f>
        <v>SO 03 - Vedlejší rozpočtové náklady</v>
      </c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Mačkov</v>
      </c>
      <c r="G116" s="40"/>
      <c r="H116" s="40"/>
      <c r="I116" s="32" t="s">
        <v>22</v>
      </c>
      <c r="J116" s="80" t="str">
        <f>IF(J12="","",J12)</f>
        <v>8. 3. 2023</v>
      </c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Správa železnic s.o., OŘ Plzeň Sušická 1168/23,</v>
      </c>
      <c r="G118" s="40"/>
      <c r="H118" s="40"/>
      <c r="I118" s="32" t="s">
        <v>29</v>
      </c>
      <c r="J118" s="36" t="str">
        <f>E21</f>
        <v>Ing.M.Neubauer, Klatovy 763/II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133</v>
      </c>
      <c r="D121" s="195" t="s">
        <v>58</v>
      </c>
      <c r="E121" s="195" t="s">
        <v>54</v>
      </c>
      <c r="F121" s="195" t="s">
        <v>55</v>
      </c>
      <c r="G121" s="195" t="s">
        <v>134</v>
      </c>
      <c r="H121" s="195" t="s">
        <v>135</v>
      </c>
      <c r="I121" s="195" t="s">
        <v>136</v>
      </c>
      <c r="J121" s="196" t="s">
        <v>95</v>
      </c>
      <c r="K121" s="197" t="s">
        <v>137</v>
      </c>
      <c r="L121" s="198"/>
      <c r="M121" s="101" t="s">
        <v>1</v>
      </c>
      <c r="N121" s="102" t="s">
        <v>37</v>
      </c>
      <c r="O121" s="102" t="s">
        <v>138</v>
      </c>
      <c r="P121" s="102" t="s">
        <v>139</v>
      </c>
      <c r="Q121" s="102" t="s">
        <v>140</v>
      </c>
      <c r="R121" s="102" t="s">
        <v>141</v>
      </c>
      <c r="S121" s="102" t="s">
        <v>142</v>
      </c>
      <c r="T121" s="103" t="s">
        <v>143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8" t="s">
        <v>144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4"/>
      <c r="N122" s="200"/>
      <c r="O122" s="105"/>
      <c r="P122" s="201">
        <f>P123+P148</f>
        <v>0</v>
      </c>
      <c r="Q122" s="105"/>
      <c r="R122" s="201">
        <f>R123+R148</f>
        <v>0</v>
      </c>
      <c r="S122" s="105"/>
      <c r="T122" s="202">
        <f>T123+T148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97</v>
      </c>
      <c r="BK122" s="203">
        <f>BK123+BK148</f>
        <v>0</v>
      </c>
    </row>
    <row r="123" s="12" customFormat="1" ht="25.92" customHeight="1">
      <c r="A123" s="12"/>
      <c r="B123" s="204"/>
      <c r="C123" s="205"/>
      <c r="D123" s="206" t="s">
        <v>72</v>
      </c>
      <c r="E123" s="207" t="s">
        <v>2097</v>
      </c>
      <c r="F123" s="207" t="s">
        <v>88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P124+P130+P139+P144</f>
        <v>0</v>
      </c>
      <c r="Q123" s="212"/>
      <c r="R123" s="213">
        <f>R124+R130+R139+R144</f>
        <v>0</v>
      </c>
      <c r="S123" s="212"/>
      <c r="T123" s="214">
        <f>T124+T130+T139+T144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179</v>
      </c>
      <c r="AT123" s="216" t="s">
        <v>72</v>
      </c>
      <c r="AU123" s="216" t="s">
        <v>73</v>
      </c>
      <c r="AY123" s="215" t="s">
        <v>147</v>
      </c>
      <c r="BK123" s="217">
        <f>BK124+BK130+BK139+BK144</f>
        <v>0</v>
      </c>
    </row>
    <row r="124" s="12" customFormat="1" ht="22.8" customHeight="1">
      <c r="A124" s="12"/>
      <c r="B124" s="204"/>
      <c r="C124" s="205"/>
      <c r="D124" s="206" t="s">
        <v>72</v>
      </c>
      <c r="E124" s="218" t="s">
        <v>2098</v>
      </c>
      <c r="F124" s="218" t="s">
        <v>2099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SUM(P125:P129)</f>
        <v>0</v>
      </c>
      <c r="Q124" s="212"/>
      <c r="R124" s="213">
        <f>SUM(R125:R129)</f>
        <v>0</v>
      </c>
      <c r="S124" s="212"/>
      <c r="T124" s="214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179</v>
      </c>
      <c r="AT124" s="216" t="s">
        <v>72</v>
      </c>
      <c r="AU124" s="216" t="s">
        <v>81</v>
      </c>
      <c r="AY124" s="215" t="s">
        <v>147</v>
      </c>
      <c r="BK124" s="217">
        <f>SUM(BK125:BK129)</f>
        <v>0</v>
      </c>
    </row>
    <row r="125" s="2" customFormat="1" ht="16.5" customHeight="1">
      <c r="A125" s="38"/>
      <c r="B125" s="39"/>
      <c r="C125" s="220" t="s">
        <v>81</v>
      </c>
      <c r="D125" s="220" t="s">
        <v>149</v>
      </c>
      <c r="E125" s="221" t="s">
        <v>2100</v>
      </c>
      <c r="F125" s="222" t="s">
        <v>2101</v>
      </c>
      <c r="G125" s="223" t="s">
        <v>2102</v>
      </c>
      <c r="H125" s="224">
        <v>1</v>
      </c>
      <c r="I125" s="225"/>
      <c r="J125" s="226">
        <f>ROUND(I125*H125,2)</f>
        <v>0</v>
      </c>
      <c r="K125" s="227"/>
      <c r="L125" s="44"/>
      <c r="M125" s="228" t="s">
        <v>1</v>
      </c>
      <c r="N125" s="229" t="s">
        <v>40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2" t="s">
        <v>2103</v>
      </c>
      <c r="AT125" s="232" t="s">
        <v>149</v>
      </c>
      <c r="AU125" s="232" t="s">
        <v>83</v>
      </c>
      <c r="AY125" s="17" t="s">
        <v>147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153</v>
      </c>
      <c r="BK125" s="233">
        <f>ROUND(I125*H125,2)</f>
        <v>0</v>
      </c>
      <c r="BL125" s="17" t="s">
        <v>2103</v>
      </c>
      <c r="BM125" s="232" t="s">
        <v>2104</v>
      </c>
    </row>
    <row r="126" s="2" customFormat="1">
      <c r="A126" s="38"/>
      <c r="B126" s="39"/>
      <c r="C126" s="40"/>
      <c r="D126" s="234" t="s">
        <v>154</v>
      </c>
      <c r="E126" s="40"/>
      <c r="F126" s="235" t="s">
        <v>2101</v>
      </c>
      <c r="G126" s="40"/>
      <c r="H126" s="40"/>
      <c r="I126" s="236"/>
      <c r="J126" s="40"/>
      <c r="K126" s="40"/>
      <c r="L126" s="44"/>
      <c r="M126" s="237"/>
      <c r="N126" s="238"/>
      <c r="O126" s="92"/>
      <c r="P126" s="92"/>
      <c r="Q126" s="92"/>
      <c r="R126" s="92"/>
      <c r="S126" s="92"/>
      <c r="T126" s="9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154</v>
      </c>
      <c r="AU126" s="17" t="s">
        <v>83</v>
      </c>
    </row>
    <row r="127" s="2" customFormat="1">
      <c r="A127" s="38"/>
      <c r="B127" s="39"/>
      <c r="C127" s="40"/>
      <c r="D127" s="234" t="s">
        <v>2105</v>
      </c>
      <c r="E127" s="40"/>
      <c r="F127" s="286" t="s">
        <v>2106</v>
      </c>
      <c r="G127" s="40"/>
      <c r="H127" s="40"/>
      <c r="I127" s="236"/>
      <c r="J127" s="40"/>
      <c r="K127" s="40"/>
      <c r="L127" s="44"/>
      <c r="M127" s="237"/>
      <c r="N127" s="238"/>
      <c r="O127" s="92"/>
      <c r="P127" s="92"/>
      <c r="Q127" s="92"/>
      <c r="R127" s="92"/>
      <c r="S127" s="92"/>
      <c r="T127" s="9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2105</v>
      </c>
      <c r="AU127" s="17" t="s">
        <v>83</v>
      </c>
    </row>
    <row r="128" s="2" customFormat="1" ht="16.5" customHeight="1">
      <c r="A128" s="38"/>
      <c r="B128" s="39"/>
      <c r="C128" s="220" t="s">
        <v>83</v>
      </c>
      <c r="D128" s="220" t="s">
        <v>149</v>
      </c>
      <c r="E128" s="221" t="s">
        <v>2107</v>
      </c>
      <c r="F128" s="222" t="s">
        <v>2108</v>
      </c>
      <c r="G128" s="223" t="s">
        <v>2102</v>
      </c>
      <c r="H128" s="224">
        <v>1</v>
      </c>
      <c r="I128" s="225"/>
      <c r="J128" s="226">
        <f>ROUND(I128*H128,2)</f>
        <v>0</v>
      </c>
      <c r="K128" s="227"/>
      <c r="L128" s="44"/>
      <c r="M128" s="228" t="s">
        <v>1</v>
      </c>
      <c r="N128" s="229" t="s">
        <v>40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2" t="s">
        <v>2103</v>
      </c>
      <c r="AT128" s="232" t="s">
        <v>149</v>
      </c>
      <c r="AU128" s="232" t="s">
        <v>83</v>
      </c>
      <c r="AY128" s="17" t="s">
        <v>147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153</v>
      </c>
      <c r="BK128" s="233">
        <f>ROUND(I128*H128,2)</f>
        <v>0</v>
      </c>
      <c r="BL128" s="17" t="s">
        <v>2103</v>
      </c>
      <c r="BM128" s="232" t="s">
        <v>2109</v>
      </c>
    </row>
    <row r="129" s="2" customFormat="1">
      <c r="A129" s="38"/>
      <c r="B129" s="39"/>
      <c r="C129" s="40"/>
      <c r="D129" s="234" t="s">
        <v>154</v>
      </c>
      <c r="E129" s="40"/>
      <c r="F129" s="235" t="s">
        <v>2108</v>
      </c>
      <c r="G129" s="40"/>
      <c r="H129" s="40"/>
      <c r="I129" s="236"/>
      <c r="J129" s="40"/>
      <c r="K129" s="40"/>
      <c r="L129" s="44"/>
      <c r="M129" s="237"/>
      <c r="N129" s="238"/>
      <c r="O129" s="92"/>
      <c r="P129" s="92"/>
      <c r="Q129" s="92"/>
      <c r="R129" s="92"/>
      <c r="S129" s="92"/>
      <c r="T129" s="9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154</v>
      </c>
      <c r="AU129" s="17" t="s">
        <v>83</v>
      </c>
    </row>
    <row r="130" s="12" customFormat="1" ht="22.8" customHeight="1">
      <c r="A130" s="12"/>
      <c r="B130" s="204"/>
      <c r="C130" s="205"/>
      <c r="D130" s="206" t="s">
        <v>72</v>
      </c>
      <c r="E130" s="218" t="s">
        <v>2110</v>
      </c>
      <c r="F130" s="218" t="s">
        <v>2111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SUM(P131:P138)</f>
        <v>0</v>
      </c>
      <c r="Q130" s="212"/>
      <c r="R130" s="213">
        <f>SUM(R131:R138)</f>
        <v>0</v>
      </c>
      <c r="S130" s="212"/>
      <c r="T130" s="214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179</v>
      </c>
      <c r="AT130" s="216" t="s">
        <v>72</v>
      </c>
      <c r="AU130" s="216" t="s">
        <v>81</v>
      </c>
      <c r="AY130" s="215" t="s">
        <v>147</v>
      </c>
      <c r="BK130" s="217">
        <f>SUM(BK131:BK138)</f>
        <v>0</v>
      </c>
    </row>
    <row r="131" s="2" customFormat="1" ht="16.5" customHeight="1">
      <c r="A131" s="38"/>
      <c r="B131" s="39"/>
      <c r="C131" s="220" t="s">
        <v>167</v>
      </c>
      <c r="D131" s="220" t="s">
        <v>149</v>
      </c>
      <c r="E131" s="221" t="s">
        <v>2112</v>
      </c>
      <c r="F131" s="222" t="s">
        <v>2111</v>
      </c>
      <c r="G131" s="223" t="s">
        <v>2113</v>
      </c>
      <c r="H131" s="224">
        <v>1</v>
      </c>
      <c r="I131" s="225"/>
      <c r="J131" s="226">
        <f>ROUND(I131*H131,2)</f>
        <v>0</v>
      </c>
      <c r="K131" s="227"/>
      <c r="L131" s="44"/>
      <c r="M131" s="228" t="s">
        <v>1</v>
      </c>
      <c r="N131" s="229" t="s">
        <v>40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2103</v>
      </c>
      <c r="AT131" s="232" t="s">
        <v>149</v>
      </c>
      <c r="AU131" s="232" t="s">
        <v>83</v>
      </c>
      <c r="AY131" s="17" t="s">
        <v>147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153</v>
      </c>
      <c r="BK131" s="233">
        <f>ROUND(I131*H131,2)</f>
        <v>0</v>
      </c>
      <c r="BL131" s="17" t="s">
        <v>2103</v>
      </c>
      <c r="BM131" s="232" t="s">
        <v>2114</v>
      </c>
    </row>
    <row r="132" s="2" customFormat="1">
      <c r="A132" s="38"/>
      <c r="B132" s="39"/>
      <c r="C132" s="40"/>
      <c r="D132" s="234" t="s">
        <v>154</v>
      </c>
      <c r="E132" s="40"/>
      <c r="F132" s="235" t="s">
        <v>2111</v>
      </c>
      <c r="G132" s="40"/>
      <c r="H132" s="40"/>
      <c r="I132" s="236"/>
      <c r="J132" s="40"/>
      <c r="K132" s="40"/>
      <c r="L132" s="44"/>
      <c r="M132" s="237"/>
      <c r="N132" s="238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83</v>
      </c>
    </row>
    <row r="133" s="2" customFormat="1" ht="16.5" customHeight="1">
      <c r="A133" s="38"/>
      <c r="B133" s="39"/>
      <c r="C133" s="220" t="s">
        <v>153</v>
      </c>
      <c r="D133" s="220" t="s">
        <v>149</v>
      </c>
      <c r="E133" s="221" t="s">
        <v>2115</v>
      </c>
      <c r="F133" s="222" t="s">
        <v>2116</v>
      </c>
      <c r="G133" s="223" t="s">
        <v>2113</v>
      </c>
      <c r="H133" s="224">
        <v>1</v>
      </c>
      <c r="I133" s="225"/>
      <c r="J133" s="226">
        <f>ROUND(I133*H133,2)</f>
        <v>0</v>
      </c>
      <c r="K133" s="227"/>
      <c r="L133" s="44"/>
      <c r="M133" s="228" t="s">
        <v>1</v>
      </c>
      <c r="N133" s="229" t="s">
        <v>40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2103</v>
      </c>
      <c r="AT133" s="232" t="s">
        <v>149</v>
      </c>
      <c r="AU133" s="232" t="s">
        <v>83</v>
      </c>
      <c r="AY133" s="17" t="s">
        <v>147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153</v>
      </c>
      <c r="BK133" s="233">
        <f>ROUND(I133*H133,2)</f>
        <v>0</v>
      </c>
      <c r="BL133" s="17" t="s">
        <v>2103</v>
      </c>
      <c r="BM133" s="232" t="s">
        <v>2117</v>
      </c>
    </row>
    <row r="134" s="2" customFormat="1">
      <c r="A134" s="38"/>
      <c r="B134" s="39"/>
      <c r="C134" s="40"/>
      <c r="D134" s="234" t="s">
        <v>154</v>
      </c>
      <c r="E134" s="40"/>
      <c r="F134" s="235" t="s">
        <v>2116</v>
      </c>
      <c r="G134" s="40"/>
      <c r="H134" s="40"/>
      <c r="I134" s="236"/>
      <c r="J134" s="40"/>
      <c r="K134" s="40"/>
      <c r="L134" s="44"/>
      <c r="M134" s="237"/>
      <c r="N134" s="238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154</v>
      </c>
      <c r="AU134" s="17" t="s">
        <v>83</v>
      </c>
    </row>
    <row r="135" s="2" customFormat="1">
      <c r="A135" s="38"/>
      <c r="B135" s="39"/>
      <c r="C135" s="40"/>
      <c r="D135" s="234" t="s">
        <v>2105</v>
      </c>
      <c r="E135" s="40"/>
      <c r="F135" s="286" t="s">
        <v>2118</v>
      </c>
      <c r="G135" s="40"/>
      <c r="H135" s="40"/>
      <c r="I135" s="236"/>
      <c r="J135" s="40"/>
      <c r="K135" s="40"/>
      <c r="L135" s="44"/>
      <c r="M135" s="237"/>
      <c r="N135" s="238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2105</v>
      </c>
      <c r="AU135" s="17" t="s">
        <v>83</v>
      </c>
    </row>
    <row r="136" s="2" customFormat="1" ht="16.5" customHeight="1">
      <c r="A136" s="38"/>
      <c r="B136" s="39"/>
      <c r="C136" s="220" t="s">
        <v>179</v>
      </c>
      <c r="D136" s="220" t="s">
        <v>149</v>
      </c>
      <c r="E136" s="221" t="s">
        <v>2119</v>
      </c>
      <c r="F136" s="222" t="s">
        <v>2120</v>
      </c>
      <c r="G136" s="223" t="s">
        <v>2121</v>
      </c>
      <c r="H136" s="224">
        <v>7</v>
      </c>
      <c r="I136" s="225"/>
      <c r="J136" s="226">
        <f>ROUND(I136*H136,2)</f>
        <v>0</v>
      </c>
      <c r="K136" s="227"/>
      <c r="L136" s="44"/>
      <c r="M136" s="228" t="s">
        <v>1</v>
      </c>
      <c r="N136" s="229" t="s">
        <v>40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2103</v>
      </c>
      <c r="AT136" s="232" t="s">
        <v>149</v>
      </c>
      <c r="AU136" s="232" t="s">
        <v>83</v>
      </c>
      <c r="AY136" s="17" t="s">
        <v>147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153</v>
      </c>
      <c r="BK136" s="233">
        <f>ROUND(I136*H136,2)</f>
        <v>0</v>
      </c>
      <c r="BL136" s="17" t="s">
        <v>2103</v>
      </c>
      <c r="BM136" s="232" t="s">
        <v>2122</v>
      </c>
    </row>
    <row r="137" s="2" customFormat="1">
      <c r="A137" s="38"/>
      <c r="B137" s="39"/>
      <c r="C137" s="40"/>
      <c r="D137" s="234" t="s">
        <v>154</v>
      </c>
      <c r="E137" s="40"/>
      <c r="F137" s="235" t="s">
        <v>2120</v>
      </c>
      <c r="G137" s="40"/>
      <c r="H137" s="40"/>
      <c r="I137" s="236"/>
      <c r="J137" s="40"/>
      <c r="K137" s="40"/>
      <c r="L137" s="44"/>
      <c r="M137" s="237"/>
      <c r="N137" s="238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154</v>
      </c>
      <c r="AU137" s="17" t="s">
        <v>83</v>
      </c>
    </row>
    <row r="138" s="2" customFormat="1">
      <c r="A138" s="38"/>
      <c r="B138" s="39"/>
      <c r="C138" s="40"/>
      <c r="D138" s="234" t="s">
        <v>2105</v>
      </c>
      <c r="E138" s="40"/>
      <c r="F138" s="286" t="s">
        <v>2123</v>
      </c>
      <c r="G138" s="40"/>
      <c r="H138" s="40"/>
      <c r="I138" s="236"/>
      <c r="J138" s="40"/>
      <c r="K138" s="40"/>
      <c r="L138" s="44"/>
      <c r="M138" s="237"/>
      <c r="N138" s="238"/>
      <c r="O138" s="92"/>
      <c r="P138" s="92"/>
      <c r="Q138" s="92"/>
      <c r="R138" s="92"/>
      <c r="S138" s="92"/>
      <c r="T138" s="9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2105</v>
      </c>
      <c r="AU138" s="17" t="s">
        <v>83</v>
      </c>
    </row>
    <row r="139" s="12" customFormat="1" ht="22.8" customHeight="1">
      <c r="A139" s="12"/>
      <c r="B139" s="204"/>
      <c r="C139" s="205"/>
      <c r="D139" s="206" t="s">
        <v>72</v>
      </c>
      <c r="E139" s="218" t="s">
        <v>2124</v>
      </c>
      <c r="F139" s="218" t="s">
        <v>2125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SUM(P140:P143)</f>
        <v>0</v>
      </c>
      <c r="Q139" s="212"/>
      <c r="R139" s="213">
        <f>SUM(R140:R143)</f>
        <v>0</v>
      </c>
      <c r="S139" s="212"/>
      <c r="T139" s="214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179</v>
      </c>
      <c r="AT139" s="216" t="s">
        <v>72</v>
      </c>
      <c r="AU139" s="216" t="s">
        <v>81</v>
      </c>
      <c r="AY139" s="215" t="s">
        <v>147</v>
      </c>
      <c r="BK139" s="217">
        <f>SUM(BK140:BK143)</f>
        <v>0</v>
      </c>
    </row>
    <row r="140" s="2" customFormat="1" ht="16.5" customHeight="1">
      <c r="A140" s="38"/>
      <c r="B140" s="39"/>
      <c r="C140" s="220" t="s">
        <v>166</v>
      </c>
      <c r="D140" s="220" t="s">
        <v>149</v>
      </c>
      <c r="E140" s="221" t="s">
        <v>2126</v>
      </c>
      <c r="F140" s="222" t="s">
        <v>2125</v>
      </c>
      <c r="G140" s="223" t="s">
        <v>2113</v>
      </c>
      <c r="H140" s="224">
        <v>1</v>
      </c>
      <c r="I140" s="225"/>
      <c r="J140" s="226">
        <f>ROUND(I140*H140,2)</f>
        <v>0</v>
      </c>
      <c r="K140" s="227"/>
      <c r="L140" s="44"/>
      <c r="M140" s="228" t="s">
        <v>1</v>
      </c>
      <c r="N140" s="229" t="s">
        <v>40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2103</v>
      </c>
      <c r="AT140" s="232" t="s">
        <v>149</v>
      </c>
      <c r="AU140" s="232" t="s">
        <v>83</v>
      </c>
      <c r="AY140" s="17" t="s">
        <v>147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153</v>
      </c>
      <c r="BK140" s="233">
        <f>ROUND(I140*H140,2)</f>
        <v>0</v>
      </c>
      <c r="BL140" s="17" t="s">
        <v>2103</v>
      </c>
      <c r="BM140" s="232" t="s">
        <v>2127</v>
      </c>
    </row>
    <row r="141" s="2" customFormat="1">
      <c r="A141" s="38"/>
      <c r="B141" s="39"/>
      <c r="C141" s="40"/>
      <c r="D141" s="234" t="s">
        <v>154</v>
      </c>
      <c r="E141" s="40"/>
      <c r="F141" s="235" t="s">
        <v>2125</v>
      </c>
      <c r="G141" s="40"/>
      <c r="H141" s="40"/>
      <c r="I141" s="236"/>
      <c r="J141" s="40"/>
      <c r="K141" s="40"/>
      <c r="L141" s="44"/>
      <c r="M141" s="237"/>
      <c r="N141" s="238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154</v>
      </c>
      <c r="AU141" s="17" t="s">
        <v>83</v>
      </c>
    </row>
    <row r="142" s="2" customFormat="1" ht="21.75" customHeight="1">
      <c r="A142" s="38"/>
      <c r="B142" s="39"/>
      <c r="C142" s="220" t="s">
        <v>195</v>
      </c>
      <c r="D142" s="220" t="s">
        <v>149</v>
      </c>
      <c r="E142" s="221" t="s">
        <v>2128</v>
      </c>
      <c r="F142" s="222" t="s">
        <v>2129</v>
      </c>
      <c r="G142" s="223" t="s">
        <v>2113</v>
      </c>
      <c r="H142" s="224">
        <v>1</v>
      </c>
      <c r="I142" s="225"/>
      <c r="J142" s="226">
        <f>ROUND(I142*H142,2)</f>
        <v>0</v>
      </c>
      <c r="K142" s="227"/>
      <c r="L142" s="44"/>
      <c r="M142" s="228" t="s">
        <v>1</v>
      </c>
      <c r="N142" s="229" t="s">
        <v>40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2103</v>
      </c>
      <c r="AT142" s="232" t="s">
        <v>149</v>
      </c>
      <c r="AU142" s="232" t="s">
        <v>83</v>
      </c>
      <c r="AY142" s="17" t="s">
        <v>147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153</v>
      </c>
      <c r="BK142" s="233">
        <f>ROUND(I142*H142,2)</f>
        <v>0</v>
      </c>
      <c r="BL142" s="17" t="s">
        <v>2103</v>
      </c>
      <c r="BM142" s="232" t="s">
        <v>2130</v>
      </c>
    </row>
    <row r="143" s="2" customFormat="1">
      <c r="A143" s="38"/>
      <c r="B143" s="39"/>
      <c r="C143" s="40"/>
      <c r="D143" s="234" t="s">
        <v>154</v>
      </c>
      <c r="E143" s="40"/>
      <c r="F143" s="235" t="s">
        <v>2129</v>
      </c>
      <c r="G143" s="40"/>
      <c r="H143" s="40"/>
      <c r="I143" s="236"/>
      <c r="J143" s="40"/>
      <c r="K143" s="40"/>
      <c r="L143" s="44"/>
      <c r="M143" s="237"/>
      <c r="N143" s="238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154</v>
      </c>
      <c r="AU143" s="17" t="s">
        <v>83</v>
      </c>
    </row>
    <row r="144" s="12" customFormat="1" ht="22.8" customHeight="1">
      <c r="A144" s="12"/>
      <c r="B144" s="204"/>
      <c r="C144" s="205"/>
      <c r="D144" s="206" t="s">
        <v>72</v>
      </c>
      <c r="E144" s="218" t="s">
        <v>2131</v>
      </c>
      <c r="F144" s="218" t="s">
        <v>2132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SUM(P145:P147)</f>
        <v>0</v>
      </c>
      <c r="Q144" s="212"/>
      <c r="R144" s="213">
        <f>SUM(R145:R147)</f>
        <v>0</v>
      </c>
      <c r="S144" s="212"/>
      <c r="T144" s="214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179</v>
      </c>
      <c r="AT144" s="216" t="s">
        <v>72</v>
      </c>
      <c r="AU144" s="216" t="s">
        <v>81</v>
      </c>
      <c r="AY144" s="215" t="s">
        <v>147</v>
      </c>
      <c r="BK144" s="217">
        <f>SUM(BK145:BK147)</f>
        <v>0</v>
      </c>
    </row>
    <row r="145" s="2" customFormat="1" ht="16.5" customHeight="1">
      <c r="A145" s="38"/>
      <c r="B145" s="39"/>
      <c r="C145" s="220" t="s">
        <v>171</v>
      </c>
      <c r="D145" s="220" t="s">
        <v>149</v>
      </c>
      <c r="E145" s="221" t="s">
        <v>2133</v>
      </c>
      <c r="F145" s="222" t="s">
        <v>2132</v>
      </c>
      <c r="G145" s="223" t="s">
        <v>2113</v>
      </c>
      <c r="H145" s="224">
        <v>1</v>
      </c>
      <c r="I145" s="225"/>
      <c r="J145" s="226">
        <f>ROUND(I145*H145,2)</f>
        <v>0</v>
      </c>
      <c r="K145" s="227"/>
      <c r="L145" s="44"/>
      <c r="M145" s="228" t="s">
        <v>1</v>
      </c>
      <c r="N145" s="229" t="s">
        <v>40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2103</v>
      </c>
      <c r="AT145" s="232" t="s">
        <v>149</v>
      </c>
      <c r="AU145" s="232" t="s">
        <v>83</v>
      </c>
      <c r="AY145" s="17" t="s">
        <v>147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153</v>
      </c>
      <c r="BK145" s="233">
        <f>ROUND(I145*H145,2)</f>
        <v>0</v>
      </c>
      <c r="BL145" s="17" t="s">
        <v>2103</v>
      </c>
      <c r="BM145" s="232" t="s">
        <v>2134</v>
      </c>
    </row>
    <row r="146" s="2" customFormat="1">
      <c r="A146" s="38"/>
      <c r="B146" s="39"/>
      <c r="C146" s="40"/>
      <c r="D146" s="234" t="s">
        <v>154</v>
      </c>
      <c r="E146" s="40"/>
      <c r="F146" s="235" t="s">
        <v>2132</v>
      </c>
      <c r="G146" s="40"/>
      <c r="H146" s="40"/>
      <c r="I146" s="236"/>
      <c r="J146" s="40"/>
      <c r="K146" s="40"/>
      <c r="L146" s="44"/>
      <c r="M146" s="237"/>
      <c r="N146" s="238"/>
      <c r="O146" s="92"/>
      <c r="P146" s="92"/>
      <c r="Q146" s="92"/>
      <c r="R146" s="92"/>
      <c r="S146" s="92"/>
      <c r="T146" s="9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154</v>
      </c>
      <c r="AU146" s="17" t="s">
        <v>83</v>
      </c>
    </row>
    <row r="147" s="2" customFormat="1">
      <c r="A147" s="38"/>
      <c r="B147" s="39"/>
      <c r="C147" s="40"/>
      <c r="D147" s="234" t="s">
        <v>2105</v>
      </c>
      <c r="E147" s="40"/>
      <c r="F147" s="286" t="s">
        <v>2135</v>
      </c>
      <c r="G147" s="40"/>
      <c r="H147" s="40"/>
      <c r="I147" s="236"/>
      <c r="J147" s="40"/>
      <c r="K147" s="40"/>
      <c r="L147" s="44"/>
      <c r="M147" s="237"/>
      <c r="N147" s="238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2105</v>
      </c>
      <c r="AU147" s="17" t="s">
        <v>83</v>
      </c>
    </row>
    <row r="148" s="12" customFormat="1" ht="25.92" customHeight="1">
      <c r="A148" s="12"/>
      <c r="B148" s="204"/>
      <c r="C148" s="205"/>
      <c r="D148" s="206" t="s">
        <v>72</v>
      </c>
      <c r="E148" s="207" t="s">
        <v>2136</v>
      </c>
      <c r="F148" s="207" t="s">
        <v>2137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SUM(P149:P151)</f>
        <v>0</v>
      </c>
      <c r="Q148" s="212"/>
      <c r="R148" s="213">
        <f>SUM(R149:R151)</f>
        <v>0</v>
      </c>
      <c r="S148" s="212"/>
      <c r="T148" s="214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179</v>
      </c>
      <c r="AT148" s="216" t="s">
        <v>72</v>
      </c>
      <c r="AU148" s="216" t="s">
        <v>73</v>
      </c>
      <c r="AY148" s="215" t="s">
        <v>147</v>
      </c>
      <c r="BK148" s="217">
        <f>SUM(BK149:BK151)</f>
        <v>0</v>
      </c>
    </row>
    <row r="149" s="2" customFormat="1" ht="16.5" customHeight="1">
      <c r="A149" s="38"/>
      <c r="B149" s="39"/>
      <c r="C149" s="220" t="s">
        <v>203</v>
      </c>
      <c r="D149" s="220" t="s">
        <v>149</v>
      </c>
      <c r="E149" s="221" t="s">
        <v>2138</v>
      </c>
      <c r="F149" s="222" t="s">
        <v>2139</v>
      </c>
      <c r="G149" s="223" t="s">
        <v>2113</v>
      </c>
      <c r="H149" s="224">
        <v>1</v>
      </c>
      <c r="I149" s="225"/>
      <c r="J149" s="226">
        <f>ROUND(I149*H149,2)</f>
        <v>0</v>
      </c>
      <c r="K149" s="227"/>
      <c r="L149" s="44"/>
      <c r="M149" s="228" t="s">
        <v>1</v>
      </c>
      <c r="N149" s="229" t="s">
        <v>40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2103</v>
      </c>
      <c r="AT149" s="232" t="s">
        <v>149</v>
      </c>
      <c r="AU149" s="232" t="s">
        <v>81</v>
      </c>
      <c r="AY149" s="17" t="s">
        <v>147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153</v>
      </c>
      <c r="BK149" s="233">
        <f>ROUND(I149*H149,2)</f>
        <v>0</v>
      </c>
      <c r="BL149" s="17" t="s">
        <v>2103</v>
      </c>
      <c r="BM149" s="232" t="s">
        <v>2140</v>
      </c>
    </row>
    <row r="150" s="2" customFormat="1">
      <c r="A150" s="38"/>
      <c r="B150" s="39"/>
      <c r="C150" s="40"/>
      <c r="D150" s="234" t="s">
        <v>154</v>
      </c>
      <c r="E150" s="40"/>
      <c r="F150" s="235" t="s">
        <v>2139</v>
      </c>
      <c r="G150" s="40"/>
      <c r="H150" s="40"/>
      <c r="I150" s="236"/>
      <c r="J150" s="40"/>
      <c r="K150" s="40"/>
      <c r="L150" s="44"/>
      <c r="M150" s="237"/>
      <c r="N150" s="238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154</v>
      </c>
      <c r="AU150" s="17" t="s">
        <v>81</v>
      </c>
    </row>
    <row r="151" s="2" customFormat="1">
      <c r="A151" s="38"/>
      <c r="B151" s="39"/>
      <c r="C151" s="40"/>
      <c r="D151" s="234" t="s">
        <v>2105</v>
      </c>
      <c r="E151" s="40"/>
      <c r="F151" s="286" t="s">
        <v>2141</v>
      </c>
      <c r="G151" s="40"/>
      <c r="H151" s="40"/>
      <c r="I151" s="236"/>
      <c r="J151" s="40"/>
      <c r="K151" s="40"/>
      <c r="L151" s="44"/>
      <c r="M151" s="282"/>
      <c r="N151" s="283"/>
      <c r="O151" s="284"/>
      <c r="P151" s="284"/>
      <c r="Q151" s="284"/>
      <c r="R151" s="284"/>
      <c r="S151" s="284"/>
      <c r="T151" s="2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2105</v>
      </c>
      <c r="AU151" s="17" t="s">
        <v>81</v>
      </c>
    </row>
    <row r="152" s="2" customFormat="1" ht="6.96" customHeight="1">
      <c r="A152" s="38"/>
      <c r="B152" s="67"/>
      <c r="C152" s="68"/>
      <c r="D152" s="68"/>
      <c r="E152" s="68"/>
      <c r="F152" s="68"/>
      <c r="G152" s="68"/>
      <c r="H152" s="68"/>
      <c r="I152" s="68"/>
      <c r="J152" s="68"/>
      <c r="K152" s="68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IdKtDOd68B8bm5SZK3fK4GHd16t7OsgiK1GEKFccY7/9acjkwCMyY6FAEVQwDG1MS6b9Z7y0jaLWqCH3oh7r5Q==" hashValue="6RgoY+kcAYDTGr6ZpO1kovzFZYOJ7/1DFQRp1mrsJzuBoawhmcWTwwoXLwpALIH9QUP6AIjqw94rT6sbOrLJCQ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2023-03-14T12:55:53Z</dcterms:created>
  <dcterms:modified xsi:type="dcterms:W3CDTF">2023-03-14T12:56:03Z</dcterms:modified>
</cp:coreProperties>
</file>